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55" windowHeight="8955" activeTab="0"/>
  </bookViews>
  <sheets>
    <sheet name="ESS Sun2.30pm" sheetId="1" r:id="rId1"/>
    <sheet name="ESS Sun12.45pm" sheetId="2" r:id="rId2"/>
    <sheet name="ESS Sun11.20am" sheetId="3" r:id="rId3"/>
    <sheet name="ESS2006 Sat2.30pm)" sheetId="4" r:id="rId4"/>
    <sheet name="ESS2006 Sat 12.45pm" sheetId="5" r:id="rId5"/>
    <sheet name="ESS2006 Sat 11am" sheetId="6" r:id="rId6"/>
  </sheets>
  <externalReferences>
    <externalReference r:id="rId9"/>
    <externalReference r:id="rId10"/>
  </externalReferences>
  <definedNames>
    <definedName name="_xlnm.Print_Area" localSheetId="2">'ESS Sun11.20am'!$A$1:$U$27</definedName>
    <definedName name="_xlnm.Print_Area" localSheetId="0">'ESS Sun2.30pm'!$A$1:$U$26</definedName>
    <definedName name="_xlnm.Print_Area" localSheetId="5">'ESS2006 Sat 11am'!$A$1:$S$67</definedName>
    <definedName name="_xlnm.Print_Area" localSheetId="4">'ESS2006 Sat 12.45pm'!$A$1:$Z$63</definedName>
    <definedName name="_xlnm.Print_Area" localSheetId="3">'ESS2006 Sat2.30pm)'!$A$1:$S$46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<sst xmlns="http://schemas.openxmlformats.org/spreadsheetml/2006/main" count="995" uniqueCount="255">
  <si>
    <t>Early Summer Series 2006</t>
  </si>
  <si>
    <t>Number</t>
  </si>
  <si>
    <t>no. races held in series</t>
  </si>
  <si>
    <t>enter number in BK1</t>
  </si>
  <si>
    <t xml:space="preserve">Saturday  </t>
  </si>
  <si>
    <t>2:30pm</t>
  </si>
  <si>
    <t xml:space="preserve"> Personal Handicap</t>
  </si>
  <si>
    <t>Position</t>
  </si>
  <si>
    <t>of</t>
  </si>
  <si>
    <t>2/3*no races (rounded down)</t>
  </si>
  <si>
    <t>races</t>
  </si>
  <si>
    <t>Points</t>
  </si>
  <si>
    <t>Boat</t>
  </si>
  <si>
    <t>Sail</t>
  </si>
  <si>
    <t>Class</t>
  </si>
  <si>
    <t>P</t>
  </si>
  <si>
    <t>entered</t>
  </si>
  <si>
    <t>total</t>
  </si>
  <si>
    <t>highest single entry</t>
  </si>
  <si>
    <t>enter number in BK4</t>
  </si>
  <si>
    <t>Helm</t>
  </si>
  <si>
    <t>class</t>
  </si>
  <si>
    <t>number</t>
  </si>
  <si>
    <t>Handicap</t>
  </si>
  <si>
    <t>H</t>
  </si>
  <si>
    <t>No Race</t>
  </si>
  <si>
    <t>Tony</t>
  </si>
  <si>
    <t>Cook</t>
  </si>
  <si>
    <t>RS200</t>
  </si>
  <si>
    <t>John</t>
  </si>
  <si>
    <t>Dean</t>
  </si>
  <si>
    <t>Laser2000</t>
  </si>
  <si>
    <t>Neil</t>
  </si>
  <si>
    <t>Bennett</t>
  </si>
  <si>
    <t>Enterprise</t>
  </si>
  <si>
    <t>Pritchard</t>
  </si>
  <si>
    <t>Topper</t>
  </si>
  <si>
    <t xml:space="preserve">Martin </t>
  </si>
  <si>
    <t>Vinson</t>
  </si>
  <si>
    <t>Sandford</t>
  </si>
  <si>
    <t>Pico</t>
  </si>
  <si>
    <t>Sue</t>
  </si>
  <si>
    <t>Antonelli</t>
  </si>
  <si>
    <t>Trevor</t>
  </si>
  <si>
    <t>Rawlins</t>
  </si>
  <si>
    <t>Harcombe</t>
  </si>
  <si>
    <t>11:00am</t>
  </si>
  <si>
    <t xml:space="preserve"> General Handicap</t>
  </si>
  <si>
    <t>Patch</t>
  </si>
  <si>
    <t>Fillery</t>
  </si>
  <si>
    <t>Clive</t>
  </si>
  <si>
    <t>Friend</t>
  </si>
  <si>
    <t>Laser</t>
  </si>
  <si>
    <t>Julie</t>
  </si>
  <si>
    <t>Harrison</t>
  </si>
  <si>
    <t>Clifford</t>
  </si>
  <si>
    <t>Crawshaw</t>
  </si>
  <si>
    <t>Solo</t>
  </si>
  <si>
    <t>Jo</t>
  </si>
  <si>
    <t>Lloyd</t>
  </si>
  <si>
    <t>Vanda</t>
  </si>
  <si>
    <t>Young</t>
  </si>
  <si>
    <t>Ray</t>
  </si>
  <si>
    <t>Sellings</t>
  </si>
  <si>
    <t>David</t>
  </si>
  <si>
    <t>Glover</t>
  </si>
  <si>
    <t>Alan</t>
  </si>
  <si>
    <t>Paxman</t>
  </si>
  <si>
    <t>Comet</t>
  </si>
  <si>
    <t>Chapman</t>
  </si>
  <si>
    <t>Derrick</t>
  </si>
  <si>
    <t>Carveth</t>
  </si>
  <si>
    <t>Jonathan</t>
  </si>
  <si>
    <t>Jowett</t>
  </si>
  <si>
    <t>Oliver</t>
  </si>
  <si>
    <t>Halford</t>
  </si>
  <si>
    <t>Derek</t>
  </si>
  <si>
    <t>Goodway</t>
  </si>
  <si>
    <t>Colin</t>
  </si>
  <si>
    <t>Dobner</t>
  </si>
  <si>
    <t>Pinnell</t>
  </si>
  <si>
    <t>Don</t>
  </si>
  <si>
    <t>Archer</t>
  </si>
  <si>
    <t>Andrew</t>
  </si>
  <si>
    <t>Lewis</t>
  </si>
  <si>
    <t>Julian</t>
  </si>
  <si>
    <t>Rickards</t>
  </si>
  <si>
    <t xml:space="preserve">Duncan </t>
  </si>
  <si>
    <t>Hedley</t>
  </si>
  <si>
    <t>Simon</t>
  </si>
  <si>
    <t>Andy</t>
  </si>
  <si>
    <t>Joe</t>
  </si>
  <si>
    <t>Rycroft</t>
  </si>
  <si>
    <t>Kiely</t>
  </si>
  <si>
    <t>Bob</t>
  </si>
  <si>
    <t>Scott</t>
  </si>
  <si>
    <t>ByteC11</t>
  </si>
  <si>
    <t xml:space="preserve">Norman </t>
  </si>
  <si>
    <t>Johnson</t>
  </si>
  <si>
    <t>Vareo</t>
  </si>
  <si>
    <t>Dadds</t>
  </si>
  <si>
    <t>12:45pm</t>
  </si>
  <si>
    <t>Tim</t>
  </si>
  <si>
    <t>O'Toole</t>
  </si>
  <si>
    <t>Gerry</t>
  </si>
  <si>
    <t>Emes</t>
  </si>
  <si>
    <t>Gates</t>
  </si>
  <si>
    <t>Gull</t>
  </si>
  <si>
    <t>Alex</t>
  </si>
  <si>
    <t>Torok</t>
  </si>
  <si>
    <t>Early summer Series 2006</t>
  </si>
  <si>
    <t>Sunday 12.45pm</t>
  </si>
  <si>
    <t>Richard</t>
  </si>
  <si>
    <t>Cambrook</t>
  </si>
  <si>
    <t>Ian</t>
  </si>
  <si>
    <t>Houston</t>
  </si>
  <si>
    <t>Theresa</t>
  </si>
  <si>
    <t>Bowdler</t>
  </si>
  <si>
    <t>Steve</t>
  </si>
  <si>
    <t>Jones</t>
  </si>
  <si>
    <t>Julia</t>
  </si>
  <si>
    <t>Magson</t>
  </si>
  <si>
    <t>Paul</t>
  </si>
  <si>
    <t>Hurn</t>
  </si>
  <si>
    <t>Bone</t>
  </si>
  <si>
    <t>GP14</t>
  </si>
  <si>
    <t>Harry</t>
  </si>
  <si>
    <t>Cassar</t>
  </si>
  <si>
    <t>Mike</t>
  </si>
  <si>
    <t>Osborne</t>
  </si>
  <si>
    <t>Sunday 11.20am</t>
  </si>
  <si>
    <t>Kettle</t>
  </si>
  <si>
    <t>Best 6 of 10 races to score. No entries =  28 points</t>
  </si>
  <si>
    <t>Blaze</t>
  </si>
  <si>
    <t>Champ</t>
  </si>
  <si>
    <t>Hore</t>
  </si>
  <si>
    <t>Hartland</t>
  </si>
  <si>
    <t>Ed</t>
  </si>
  <si>
    <t>Pepper</t>
  </si>
  <si>
    <t>Wilson</t>
  </si>
  <si>
    <t>Nick</t>
  </si>
  <si>
    <t>Warren</t>
  </si>
  <si>
    <t xml:space="preserve">Comet </t>
  </si>
  <si>
    <t>Peter</t>
  </si>
  <si>
    <t>Joyes</t>
  </si>
  <si>
    <t>Olliff</t>
  </si>
  <si>
    <t>Stuart</t>
  </si>
  <si>
    <t>McGuire</t>
  </si>
  <si>
    <t>Nigel</t>
  </si>
  <si>
    <t>Taylor</t>
  </si>
  <si>
    <t>Keith</t>
  </si>
  <si>
    <t>Gannon</t>
  </si>
  <si>
    <t>Campion-Bye</t>
  </si>
  <si>
    <t>Free</t>
  </si>
  <si>
    <t>LaseVago</t>
  </si>
  <si>
    <t>Best 6 of 9 races to score. No entries = 24 points</t>
  </si>
  <si>
    <t>Ann</t>
  </si>
  <si>
    <t>McHale</t>
  </si>
  <si>
    <t>Early Summer Series</t>
  </si>
  <si>
    <t>Ewan</t>
  </si>
  <si>
    <t>Thomson</t>
  </si>
  <si>
    <t>L Radial</t>
  </si>
  <si>
    <t>Robinson</t>
  </si>
  <si>
    <t>Laura</t>
  </si>
  <si>
    <t>Gomersall</t>
  </si>
  <si>
    <t>Pearce</t>
  </si>
  <si>
    <t>Wray</t>
  </si>
  <si>
    <t>Connolly</t>
  </si>
  <si>
    <t>Chris</t>
  </si>
  <si>
    <t>Huckin</t>
  </si>
  <si>
    <t>L</t>
  </si>
  <si>
    <t>Cosfell</t>
  </si>
  <si>
    <t>Gary</t>
  </si>
  <si>
    <t>Lock</t>
  </si>
  <si>
    <t>E</t>
  </si>
  <si>
    <t>Pescod</t>
  </si>
  <si>
    <t>Tasar</t>
  </si>
  <si>
    <t>Philip</t>
  </si>
  <si>
    <t>Simons(Youth)</t>
  </si>
  <si>
    <t>Otter</t>
  </si>
  <si>
    <t>Jayne</t>
  </si>
  <si>
    <t>Hampshire</t>
  </si>
  <si>
    <t>Rosey</t>
  </si>
  <si>
    <t>Marsh</t>
  </si>
  <si>
    <t>Leo</t>
  </si>
  <si>
    <t>Syron</t>
  </si>
  <si>
    <t>Thomas</t>
  </si>
  <si>
    <t>Harcombe(Y14)</t>
  </si>
  <si>
    <t>Charlie</t>
  </si>
  <si>
    <t>Thomas(Y12)</t>
  </si>
  <si>
    <t>Gareth</t>
  </si>
  <si>
    <t>Carter</t>
  </si>
  <si>
    <t>Fiona</t>
  </si>
  <si>
    <t>Hall</t>
  </si>
  <si>
    <t>Palmer-Felgate</t>
  </si>
  <si>
    <t>LaserVago</t>
  </si>
  <si>
    <t>Rick</t>
  </si>
  <si>
    <t>Smith</t>
  </si>
  <si>
    <t>Lightening</t>
  </si>
  <si>
    <t>Harcombe (Y14)</t>
  </si>
  <si>
    <t>Helen</t>
  </si>
  <si>
    <t>Cara</t>
  </si>
  <si>
    <t>LaserRadial</t>
  </si>
  <si>
    <t>Newman</t>
  </si>
  <si>
    <t>Hetherington</t>
  </si>
  <si>
    <t>Best 5 of 8 races to score. No entries = 18  points</t>
  </si>
  <si>
    <t>Liam</t>
  </si>
  <si>
    <t>Duhig (Y18)</t>
  </si>
  <si>
    <t>Daniel</t>
  </si>
  <si>
    <t>CometDS/H</t>
  </si>
  <si>
    <t>Dave</t>
  </si>
  <si>
    <t>Waltham</t>
  </si>
  <si>
    <t>Lambeth</t>
  </si>
  <si>
    <t>Philp</t>
  </si>
  <si>
    <t>Simons (SJ)</t>
  </si>
  <si>
    <t>Fryer</t>
  </si>
  <si>
    <t>Blanchfield</t>
  </si>
  <si>
    <t>Graves (Y)</t>
  </si>
  <si>
    <t>Best 2 of 4 races to score. No entries = 16  points</t>
  </si>
  <si>
    <t>No race</t>
  </si>
  <si>
    <t>Brett</t>
  </si>
  <si>
    <t>NOT ENOUGH RACES HELD TO CONSTITUTE SERIES</t>
  </si>
  <si>
    <t>Best 6 of 9 races to score. No entries = 12  points</t>
  </si>
  <si>
    <t xml:space="preserve">Peter </t>
  </si>
  <si>
    <t>Thorning</t>
  </si>
  <si>
    <t>Garry</t>
  </si>
  <si>
    <t>Drewett</t>
  </si>
  <si>
    <t>Lucinda</t>
  </si>
  <si>
    <t>Pyne</t>
  </si>
  <si>
    <t>Hinton</t>
  </si>
  <si>
    <t>26.03.06</t>
  </si>
  <si>
    <t>09.04.06</t>
  </si>
  <si>
    <t>16.04.06</t>
  </si>
  <si>
    <t>23.04.06</t>
  </si>
  <si>
    <t>30.04.06</t>
  </si>
  <si>
    <t>07.05.06</t>
  </si>
  <si>
    <t>14.05.06</t>
  </si>
  <si>
    <t>21.05.06</t>
  </si>
  <si>
    <t>28.05.06</t>
  </si>
  <si>
    <t>11.06.06</t>
  </si>
  <si>
    <t>18.06.06</t>
  </si>
  <si>
    <t>25.06.06</t>
  </si>
  <si>
    <t>Sunday 2.30pm</t>
  </si>
  <si>
    <t>Best 3 of 5 races to score. No entries = 8  points</t>
  </si>
  <si>
    <t>Geoff</t>
  </si>
  <si>
    <t>Cater</t>
  </si>
  <si>
    <t>EnterpriseS/H</t>
  </si>
  <si>
    <t>Harcombe(Y)</t>
  </si>
  <si>
    <t>Ryan</t>
  </si>
  <si>
    <t>Dickie</t>
  </si>
  <si>
    <t>Cherry</t>
  </si>
  <si>
    <t>Matt</t>
  </si>
  <si>
    <t>Rumsby</t>
  </si>
  <si>
    <t>Graves</t>
  </si>
  <si>
    <t>Not enough races held to constitute a Series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</si>
</sst>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dd/mm"/>
    <numFmt numFmtId="166" formatCode="m/d"/>
    <numFmt numFmtId="167" formatCode="[$-809]dd\ mmmm\ yyyy"/>
    <numFmt numFmtId="168" formatCode="d\.m\.yy;@"/>
    <numFmt numFmtId="169" formatCode="&quot;£ &quot;#,##0;\-&quot;£ &quot;#,##0"/>
    <numFmt numFmtId="170" formatCode="&quot;£ &quot;#,##0;[Red]\-&quot;£ &quot;#,##0"/>
    <numFmt numFmtId="171" formatCode="&quot;£ &quot;#,##0.00;\-&quot;£ &quot;#,##0.00"/>
    <numFmt numFmtId="172" formatCode="&quot;£ &quot;#,##0.00;[Red]\-&quot;£ &quot;#,##0.00"/>
    <numFmt numFmtId="173" formatCode="_-&quot;£ &quot;* #,##0_-;\-&quot;£ &quot;* #,##0_-;_-&quot;£ &quot;* &quot;-&quot;_-;_-@_-"/>
    <numFmt numFmtId="174" formatCode="_-&quot;£ &quot;* #,##0.00_-;\-&quot;£ &quot;* #,##0.00_-;_-&quot;£ &quot;* &quot;-&quot;??_-;_-@_-"/>
  </numFmts>
  <fonts count="8"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21" applyNumberFormat="1" applyFont="1" applyAlignment="1">
      <alignment/>
      <protection/>
    </xf>
    <xf numFmtId="0" fontId="4" fillId="0" borderId="0" xfId="21" applyNumberFormat="1" applyFont="1" applyAlignment="1">
      <alignment horizontal="left"/>
      <protection/>
    </xf>
    <xf numFmtId="0" fontId="4" fillId="0" borderId="0" xfId="21" applyNumberFormat="1" applyFont="1" applyAlignment="1" quotePrefix="1">
      <alignment horizontal="left"/>
      <protection/>
    </xf>
    <xf numFmtId="0" fontId="0" fillId="0" borderId="1" xfId="21" applyNumberFormat="1" applyFont="1" applyBorder="1" applyAlignment="1">
      <alignment/>
      <protection/>
    </xf>
    <xf numFmtId="165" fontId="0" fillId="0" borderId="2" xfId="21" applyNumberFormat="1" applyFont="1">
      <alignment/>
      <protection/>
    </xf>
    <xf numFmtId="0" fontId="5" fillId="0" borderId="2" xfId="21" applyNumberFormat="1" applyFont="1">
      <alignment/>
      <protection/>
    </xf>
    <xf numFmtId="0" fontId="0" fillId="0" borderId="2" xfId="21" applyNumberFormat="1" applyFont="1" applyAlignment="1" quotePrefix="1">
      <alignment horizontal="left"/>
      <protection/>
    </xf>
    <xf numFmtId="0" fontId="0" fillId="2" borderId="0" xfId="21" applyNumberFormat="1" applyFont="1" applyFill="1" applyAlignment="1">
      <alignment/>
      <protection/>
    </xf>
    <xf numFmtId="14" fontId="0" fillId="0" borderId="0" xfId="21" applyNumberFormat="1" applyFont="1" applyAlignment="1">
      <alignment/>
      <protection/>
    </xf>
    <xf numFmtId="20" fontId="4" fillId="0" borderId="0" xfId="21" applyNumberFormat="1" applyFont="1" applyAlignment="1">
      <alignment/>
      <protection/>
    </xf>
    <xf numFmtId="0" fontId="0" fillId="0" borderId="0" xfId="21" applyNumberFormat="1" applyFont="1" applyFill="1" applyBorder="1">
      <alignment/>
      <protection/>
    </xf>
    <xf numFmtId="0" fontId="0" fillId="0" borderId="0" xfId="21" applyNumberFormat="1" applyFont="1" applyFill="1" applyBorder="1" applyAlignment="1" quotePrefix="1">
      <alignment horizontal="left"/>
      <protection/>
    </xf>
    <xf numFmtId="0" fontId="6" fillId="0" borderId="0" xfId="21" applyNumberFormat="1" applyFont="1" applyAlignment="1" quotePrefix="1">
      <alignment horizontal="left"/>
      <protection/>
    </xf>
    <xf numFmtId="0" fontId="0" fillId="0" borderId="2" xfId="21" applyNumberFormat="1" applyFont="1">
      <alignment/>
      <protection/>
    </xf>
    <xf numFmtId="0" fontId="5" fillId="0" borderId="2" xfId="21" applyNumberFormat="1" applyFont="1" applyAlignment="1">
      <alignment horizontal="left"/>
      <protection/>
    </xf>
    <xf numFmtId="0" fontId="5" fillId="0" borderId="2" xfId="21" applyNumberFormat="1" applyFont="1" applyAlignment="1">
      <alignment/>
      <protection/>
    </xf>
    <xf numFmtId="0" fontId="0" fillId="0" borderId="2" xfId="21" applyNumberFormat="1" applyFont="1" applyAlignment="1">
      <alignment/>
      <protection/>
    </xf>
    <xf numFmtId="0" fontId="0" fillId="0" borderId="0" xfId="21" applyNumberFormat="1" applyFont="1" applyFill="1" applyAlignment="1">
      <alignment/>
      <protection/>
    </xf>
    <xf numFmtId="0" fontId="0" fillId="0" borderId="0" xfId="21" applyNumberFormat="1" applyFont="1" applyAlignment="1" quotePrefix="1">
      <alignment horizontal="left"/>
      <protection/>
    </xf>
    <xf numFmtId="0" fontId="0" fillId="0" borderId="2" xfId="21" applyNumberFormat="1" applyFont="1" applyAlignment="1">
      <alignment/>
      <protection/>
    </xf>
    <xf numFmtId="0" fontId="5" fillId="0" borderId="3" xfId="21" applyNumberFormat="1" applyFont="1" applyBorder="1" applyAlignment="1">
      <alignment/>
      <protection/>
    </xf>
    <xf numFmtId="0" fontId="5" fillId="0" borderId="3" xfId="21" applyNumberFormat="1" applyFont="1" applyBorder="1">
      <alignment/>
      <protection/>
    </xf>
    <xf numFmtId="0" fontId="5" fillId="0" borderId="3" xfId="21" applyNumberFormat="1" applyFont="1" applyBorder="1" applyAlignment="1">
      <alignment horizontal="right"/>
      <protection/>
    </xf>
    <xf numFmtId="0" fontId="5" fillId="0" borderId="4" xfId="21" applyNumberFormat="1" applyFont="1" applyBorder="1" applyAlignment="1">
      <alignment/>
      <protection/>
    </xf>
    <xf numFmtId="0" fontId="5" fillId="0" borderId="5" xfId="21" applyNumberFormat="1" applyFont="1">
      <alignment/>
      <protection/>
    </xf>
    <xf numFmtId="0" fontId="5" fillId="0" borderId="0" xfId="21" applyNumberFormat="1" applyFont="1" applyAlignment="1">
      <alignment/>
      <protection/>
    </xf>
    <xf numFmtId="0" fontId="5" fillId="0" borderId="3" xfId="21" applyNumberFormat="1" applyFont="1" applyFill="1" applyBorder="1" applyAlignment="1">
      <alignment/>
      <protection/>
    </xf>
    <xf numFmtId="0" fontId="5" fillId="0" borderId="3" xfId="21" applyNumberFormat="1" applyFont="1" applyFill="1" applyBorder="1">
      <alignment/>
      <protection/>
    </xf>
    <xf numFmtId="0" fontId="5" fillId="0" borderId="3" xfId="21" applyNumberFormat="1" applyFont="1" applyFill="1" applyBorder="1" applyAlignment="1">
      <alignment horizontal="right"/>
      <protection/>
    </xf>
    <xf numFmtId="0" fontId="5" fillId="0" borderId="4" xfId="21" applyNumberFormat="1" applyFont="1" applyFill="1" applyBorder="1" applyAlignment="1">
      <alignment/>
      <protection/>
    </xf>
    <xf numFmtId="0" fontId="5" fillId="0" borderId="3" xfId="21" applyNumberFormat="1" applyFont="1" applyFill="1" applyBorder="1" applyAlignment="1">
      <alignment horizontal="left"/>
      <protection/>
    </xf>
    <xf numFmtId="0" fontId="3" fillId="0" borderId="2" xfId="21" applyNumberFormat="1">
      <alignment/>
      <protection/>
    </xf>
    <xf numFmtId="0" fontId="5" fillId="0" borderId="3" xfId="21" applyNumberFormat="1" applyFont="1" applyBorder="1" applyAlignment="1">
      <alignment horizontal="left"/>
      <protection/>
    </xf>
    <xf numFmtId="0" fontId="3" fillId="0" borderId="0" xfId="21" applyNumberFormat="1" applyFont="1" applyAlignment="1">
      <alignment/>
      <protection/>
    </xf>
    <xf numFmtId="0" fontId="3" fillId="0" borderId="1" xfId="21" applyNumberFormat="1" applyFont="1" applyBorder="1" applyAlignment="1">
      <alignment/>
      <protection/>
    </xf>
    <xf numFmtId="0" fontId="3" fillId="0" borderId="2" xfId="21" applyNumberFormat="1" applyFont="1">
      <alignment/>
      <protection/>
    </xf>
    <xf numFmtId="0" fontId="3" fillId="0" borderId="2" xfId="21" applyNumberFormat="1" applyFont="1" applyAlignment="1">
      <alignment/>
      <protection/>
    </xf>
    <xf numFmtId="0" fontId="5" fillId="0" borderId="1" xfId="21" applyNumberFormat="1" applyFont="1" applyBorder="1" applyAlignment="1">
      <alignment/>
      <protection/>
    </xf>
    <xf numFmtId="168" fontId="0" fillId="0" borderId="2" xfId="21" applyNumberFormat="1" applyFont="1">
      <alignment/>
      <protection/>
    </xf>
    <xf numFmtId="0" fontId="5" fillId="0" borderId="5" xfId="21" applyNumberFormat="1" applyFont="1" applyAlignment="1">
      <alignment/>
      <protection/>
    </xf>
    <xf numFmtId="0" fontId="5" fillId="0" borderId="1" xfId="21" applyNumberFormat="1" applyFont="1" applyFill="1" applyBorder="1" applyAlignment="1">
      <alignment/>
      <protection/>
    </xf>
    <xf numFmtId="0" fontId="4" fillId="0" borderId="0" xfId="21" applyNumberFormat="1" applyFont="1" applyAlignment="1">
      <alignment/>
      <protection/>
    </xf>
    <xf numFmtId="0" fontId="4" fillId="0" borderId="0" xfId="21" applyNumberFormat="1" applyFont="1" applyAlignment="1" quotePrefix="1">
      <alignment horizontal="left"/>
      <protection/>
    </xf>
    <xf numFmtId="20" fontId="4" fillId="0" borderId="0" xfId="21" applyNumberFormat="1" applyFont="1" applyAlignment="1">
      <alignment/>
      <protection/>
    </xf>
    <xf numFmtId="0" fontId="0" fillId="0" borderId="0" xfId="21" applyNumberFormat="1" applyFont="1" applyFill="1" applyBorder="1">
      <alignment/>
      <protection/>
    </xf>
    <xf numFmtId="0" fontId="0" fillId="0" borderId="0" xfId="21" applyNumberFormat="1" applyFont="1" applyFill="1" applyBorder="1" applyAlignment="1" quotePrefix="1">
      <alignment horizontal="left"/>
      <protection/>
    </xf>
    <xf numFmtId="0" fontId="0" fillId="0" borderId="2" xfId="21" applyNumberFormat="1" applyFont="1">
      <alignment/>
      <protection/>
    </xf>
    <xf numFmtId="168" fontId="0" fillId="0" borderId="2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S0506 11a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11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hore\Documents\Microsoft%20User%20Data\Saved%20Attachments\PH11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_raw 1100  (PrePH)"/>
      <sheetName val="ES_raw 1100 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_raw 1100  (PrePH)"/>
      <sheetName val="ES_raw 1100 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K87"/>
  <sheetViews>
    <sheetView tabSelected="1"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O36" sqref="O36"/>
    </sheetView>
  </sheetViews>
  <sheetFormatPr defaultColWidth="12.421875" defaultRowHeight="12.75"/>
  <cols>
    <col min="1" max="1" width="8.140625" style="1" bestFit="1" customWidth="1"/>
    <col min="2" max="2" width="12.421875" style="1" customWidth="1"/>
    <col min="3" max="3" width="12.7109375" style="1" bestFit="1" customWidth="1"/>
    <col min="4" max="4" width="11.421875" style="1" customWidth="1"/>
    <col min="5" max="5" width="8.57421875" style="1" bestFit="1" customWidth="1"/>
    <col min="6" max="6" width="8.7109375" style="1" bestFit="1" customWidth="1"/>
    <col min="7" max="7" width="4.57421875" style="4" customWidth="1"/>
    <col min="8" max="15" width="8.140625" style="1" bestFit="1" customWidth="1"/>
    <col min="16" max="16" width="8.140625" style="32" bestFit="1" customWidth="1"/>
    <col min="17" max="19" width="8.140625" style="1" bestFit="1" customWidth="1"/>
    <col min="20" max="20" width="9.7109375" style="6" customWidth="1"/>
    <col min="21" max="21" width="7.28125" style="6" customWidth="1"/>
    <col min="22" max="22" width="20.57421875" style="17" bestFit="1" customWidth="1"/>
    <col min="23" max="23" width="6.7109375" style="1" customWidth="1"/>
    <col min="24" max="55" width="9.8515625" style="1" customWidth="1"/>
    <col min="56" max="57" width="8.57421875" style="1" customWidth="1"/>
    <col min="58" max="59" width="9.8515625" style="1" customWidth="1"/>
    <col min="60" max="61" width="8.57421875" style="1" customWidth="1"/>
    <col min="62" max="63" width="9.8515625" style="1" customWidth="1"/>
    <col min="64" max="16384" width="12.421875" style="1" customWidth="1"/>
  </cols>
  <sheetData>
    <row r="1" spans="2:63" ht="18">
      <c r="B1" s="2" t="s">
        <v>0</v>
      </c>
      <c r="E1" s="3"/>
      <c r="H1" s="39" t="s">
        <v>230</v>
      </c>
      <c r="I1" s="39" t="s">
        <v>231</v>
      </c>
      <c r="J1" s="39" t="s">
        <v>232</v>
      </c>
      <c r="K1" s="39" t="s">
        <v>233</v>
      </c>
      <c r="L1" s="39" t="s">
        <v>234</v>
      </c>
      <c r="M1" s="39" t="s">
        <v>235</v>
      </c>
      <c r="N1" s="39" t="s">
        <v>236</v>
      </c>
      <c r="O1" s="39" t="s">
        <v>237</v>
      </c>
      <c r="P1" s="39" t="s">
        <v>238</v>
      </c>
      <c r="Q1" s="39" t="s">
        <v>239</v>
      </c>
      <c r="R1" s="39" t="s">
        <v>240</v>
      </c>
      <c r="S1" s="39" t="s">
        <v>241</v>
      </c>
      <c r="T1" s="6" t="s">
        <v>1</v>
      </c>
      <c r="V1" s="7" t="s">
        <v>2</v>
      </c>
      <c r="W1" s="8">
        <v>5</v>
      </c>
      <c r="X1" s="1" t="s">
        <v>3</v>
      </c>
      <c r="AA1" s="9"/>
      <c r="AE1" s="9"/>
      <c r="AI1" s="9"/>
      <c r="AM1" s="9"/>
      <c r="AQ1" s="9"/>
      <c r="AU1" s="9"/>
      <c r="AY1" s="9"/>
      <c r="BC1" s="9"/>
      <c r="BG1" s="9"/>
      <c r="BK1" s="9"/>
    </row>
    <row r="2" spans="2:27" ht="18">
      <c r="B2" s="2" t="s">
        <v>242</v>
      </c>
      <c r="C2" s="10"/>
      <c r="D2" s="2" t="s">
        <v>47</v>
      </c>
      <c r="H2" s="11" t="s">
        <v>7</v>
      </c>
      <c r="I2" s="12" t="s">
        <v>7</v>
      </c>
      <c r="J2" s="11" t="s">
        <v>7</v>
      </c>
      <c r="K2" s="11" t="s">
        <v>7</v>
      </c>
      <c r="L2" s="11" t="s">
        <v>7</v>
      </c>
      <c r="M2" s="11" t="s">
        <v>7</v>
      </c>
      <c r="N2" s="11" t="s">
        <v>7</v>
      </c>
      <c r="O2" s="11" t="s">
        <v>7</v>
      </c>
      <c r="P2" s="11" t="s">
        <v>7</v>
      </c>
      <c r="Q2" s="11" t="s">
        <v>7</v>
      </c>
      <c r="R2" s="11" t="s">
        <v>7</v>
      </c>
      <c r="S2" s="11" t="s">
        <v>7</v>
      </c>
      <c r="T2" s="6" t="s">
        <v>8</v>
      </c>
      <c r="V2" s="7" t="s">
        <v>9</v>
      </c>
      <c r="W2" s="1">
        <f>ROUNDDOWN(W1*2/3,0)</f>
        <v>3</v>
      </c>
      <c r="AA2" s="9"/>
    </row>
    <row r="3" spans="2:23" ht="15">
      <c r="B3" s="13" t="s">
        <v>243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 t="s">
        <v>10</v>
      </c>
      <c r="U3" s="16" t="s">
        <v>11</v>
      </c>
      <c r="W3" s="18"/>
    </row>
    <row r="4" spans="2:24" ht="14.25">
      <c r="B4" s="19"/>
      <c r="D4" s="1" t="s">
        <v>12</v>
      </c>
      <c r="E4" s="1" t="s">
        <v>13</v>
      </c>
      <c r="F4" s="1" t="s">
        <v>14</v>
      </c>
      <c r="G4" s="4" t="s">
        <v>15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6" t="s">
        <v>16</v>
      </c>
      <c r="U4" s="6" t="s">
        <v>17</v>
      </c>
      <c r="V4" s="17" t="s">
        <v>18</v>
      </c>
      <c r="W4" s="8">
        <v>7</v>
      </c>
      <c r="X4" s="1" t="s">
        <v>19</v>
      </c>
    </row>
    <row r="5" spans="1:23" ht="14.25">
      <c r="A5" s="1" t="s">
        <v>7</v>
      </c>
      <c r="B5" s="1" t="s">
        <v>20</v>
      </c>
      <c r="D5" s="1" t="s">
        <v>21</v>
      </c>
      <c r="E5" s="1" t="s">
        <v>22</v>
      </c>
      <c r="F5" s="1" t="s">
        <v>23</v>
      </c>
      <c r="G5" s="4" t="s">
        <v>24</v>
      </c>
      <c r="H5" s="20" t="s">
        <v>25</v>
      </c>
      <c r="I5" s="20" t="s">
        <v>25</v>
      </c>
      <c r="J5" s="14">
        <v>5</v>
      </c>
      <c r="K5" s="14" t="s">
        <v>25</v>
      </c>
      <c r="L5" s="14" t="s">
        <v>25</v>
      </c>
      <c r="M5" s="14">
        <v>4</v>
      </c>
      <c r="N5" s="14">
        <v>7</v>
      </c>
      <c r="O5" s="14" t="s">
        <v>25</v>
      </c>
      <c r="P5" s="14" t="s">
        <v>25</v>
      </c>
      <c r="Q5" s="14">
        <v>7</v>
      </c>
      <c r="R5" s="14">
        <v>3</v>
      </c>
      <c r="S5" s="14" t="s">
        <v>25</v>
      </c>
      <c r="V5" s="16"/>
      <c r="W5" s="1">
        <f>W4+1</f>
        <v>8</v>
      </c>
    </row>
    <row r="6" spans="1:23" s="26" customFormat="1" ht="14.25">
      <c r="A6" s="21">
        <v>1</v>
      </c>
      <c r="B6" s="22" t="s">
        <v>244</v>
      </c>
      <c r="C6" s="22" t="s">
        <v>245</v>
      </c>
      <c r="D6" s="22" t="s">
        <v>57</v>
      </c>
      <c r="E6" s="23">
        <v>3421</v>
      </c>
      <c r="F6" s="22">
        <v>1155</v>
      </c>
      <c r="G6" s="30"/>
      <c r="H6" s="25"/>
      <c r="I6" s="25"/>
      <c r="J6" s="25"/>
      <c r="K6" s="25"/>
      <c r="L6" s="25"/>
      <c r="M6" s="25">
        <v>2</v>
      </c>
      <c r="N6" s="25">
        <v>4</v>
      </c>
      <c r="O6" s="25"/>
      <c r="P6" s="25"/>
      <c r="Q6" s="25"/>
      <c r="R6" s="25"/>
      <c r="S6" s="25"/>
      <c r="T6" s="25">
        <f aca="true" t="shared" si="0" ref="T6:T26">COUNTA(H6:S6)</f>
        <v>2</v>
      </c>
      <c r="U6" s="25">
        <f aca="true" t="shared" si="1" ref="U6:U26">SUM(H6:S6)+(W$2-T6)*W$5</f>
        <v>14</v>
      </c>
      <c r="V6" s="16">
        <f aca="true" t="shared" si="2" ref="V6:V26">SMALL(H6:S6,1)</f>
        <v>2</v>
      </c>
      <c r="W6" s="26">
        <f aca="true" t="shared" si="3" ref="W6:W26">SMALL(H6:S6,2)</f>
        <v>4</v>
      </c>
    </row>
    <row r="7" spans="1:23" s="26" customFormat="1" ht="14.25">
      <c r="A7" s="21">
        <v>2</v>
      </c>
      <c r="B7" s="22" t="s">
        <v>184</v>
      </c>
      <c r="C7" s="22" t="s">
        <v>185</v>
      </c>
      <c r="D7" s="22" t="s">
        <v>246</v>
      </c>
      <c r="E7" s="23">
        <v>19787</v>
      </c>
      <c r="F7" s="22">
        <v>1086</v>
      </c>
      <c r="G7" s="30"/>
      <c r="H7" s="25"/>
      <c r="I7" s="25"/>
      <c r="J7" s="25"/>
      <c r="K7" s="25"/>
      <c r="L7" s="25"/>
      <c r="M7" s="25">
        <v>5</v>
      </c>
      <c r="N7" s="25">
        <v>8</v>
      </c>
      <c r="O7" s="25"/>
      <c r="P7" s="25"/>
      <c r="Q7" s="25">
        <v>6</v>
      </c>
      <c r="R7" s="25">
        <v>3</v>
      </c>
      <c r="S7" s="25"/>
      <c r="T7" s="25">
        <f t="shared" si="0"/>
        <v>4</v>
      </c>
      <c r="U7" s="25">
        <f t="shared" si="1"/>
        <v>14</v>
      </c>
      <c r="V7" s="16">
        <f t="shared" si="2"/>
        <v>3</v>
      </c>
      <c r="W7" s="26">
        <f t="shared" si="3"/>
        <v>5</v>
      </c>
    </row>
    <row r="8" spans="1:23" s="26" customFormat="1" ht="14.25">
      <c r="A8" s="21">
        <v>3</v>
      </c>
      <c r="B8" s="21" t="s">
        <v>186</v>
      </c>
      <c r="C8" s="21" t="s">
        <v>247</v>
      </c>
      <c r="D8" s="22" t="s">
        <v>179</v>
      </c>
      <c r="E8" s="21">
        <v>381</v>
      </c>
      <c r="F8" s="21">
        <v>1275</v>
      </c>
      <c r="G8" s="24"/>
      <c r="H8" s="25"/>
      <c r="I8" s="25"/>
      <c r="J8" s="25"/>
      <c r="K8" s="25"/>
      <c r="L8" s="25"/>
      <c r="M8" s="25">
        <v>5</v>
      </c>
      <c r="N8" s="25"/>
      <c r="O8" s="25"/>
      <c r="P8" s="25"/>
      <c r="Q8" s="25">
        <v>3</v>
      </c>
      <c r="R8" s="25"/>
      <c r="S8" s="25"/>
      <c r="T8" s="25">
        <f t="shared" si="0"/>
        <v>2</v>
      </c>
      <c r="U8" s="25">
        <f t="shared" si="1"/>
        <v>16</v>
      </c>
      <c r="V8" s="16">
        <f t="shared" si="2"/>
        <v>3</v>
      </c>
      <c r="W8" s="26">
        <f t="shared" si="3"/>
        <v>5</v>
      </c>
    </row>
    <row r="9" spans="1:23" s="26" customFormat="1" ht="14.25">
      <c r="A9" s="21">
        <v>4</v>
      </c>
      <c r="B9" s="28" t="s">
        <v>150</v>
      </c>
      <c r="C9" s="28" t="s">
        <v>191</v>
      </c>
      <c r="D9" s="28" t="s">
        <v>57</v>
      </c>
      <c r="E9" s="29">
        <v>4537</v>
      </c>
      <c r="F9" s="28">
        <v>1155</v>
      </c>
      <c r="G9" s="30"/>
      <c r="H9" s="25"/>
      <c r="I9" s="25"/>
      <c r="J9" s="25"/>
      <c r="K9" s="25"/>
      <c r="L9" s="25"/>
      <c r="M9" s="25"/>
      <c r="N9" s="25">
        <v>1</v>
      </c>
      <c r="O9" s="25"/>
      <c r="P9" s="25"/>
      <c r="Q9" s="25"/>
      <c r="R9" s="25"/>
      <c r="S9" s="25"/>
      <c r="T9" s="25">
        <f t="shared" si="0"/>
        <v>1</v>
      </c>
      <c r="U9" s="25">
        <f t="shared" si="1"/>
        <v>17</v>
      </c>
      <c r="V9" s="16">
        <f t="shared" si="2"/>
        <v>1</v>
      </c>
      <c r="W9" s="26" t="e">
        <f t="shared" si="3"/>
        <v>#NUM!</v>
      </c>
    </row>
    <row r="10" spans="1:23" s="26" customFormat="1" ht="14.25">
      <c r="A10" s="21">
        <v>5</v>
      </c>
      <c r="B10" s="22" t="s">
        <v>122</v>
      </c>
      <c r="C10" s="22" t="s">
        <v>153</v>
      </c>
      <c r="D10" s="28" t="s">
        <v>154</v>
      </c>
      <c r="E10" s="23">
        <v>95</v>
      </c>
      <c r="F10" s="22">
        <v>1030</v>
      </c>
      <c r="G10" s="24"/>
      <c r="H10" s="25"/>
      <c r="I10" s="25"/>
      <c r="J10" s="25">
        <v>1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f t="shared" si="0"/>
        <v>1</v>
      </c>
      <c r="U10" s="25">
        <f t="shared" si="1"/>
        <v>17</v>
      </c>
      <c r="V10" s="16">
        <f t="shared" si="2"/>
        <v>1</v>
      </c>
      <c r="W10" s="26" t="e">
        <f t="shared" si="3"/>
        <v>#NUM!</v>
      </c>
    </row>
    <row r="11" spans="1:23" s="26" customFormat="1" ht="14.25">
      <c r="A11" s="21">
        <v>6</v>
      </c>
      <c r="B11" s="22" t="s">
        <v>192</v>
      </c>
      <c r="C11" s="22" t="s">
        <v>193</v>
      </c>
      <c r="D11" s="22" t="s">
        <v>28</v>
      </c>
      <c r="E11" s="23">
        <v>600</v>
      </c>
      <c r="F11" s="22">
        <v>1059</v>
      </c>
      <c r="G11" s="30"/>
      <c r="H11" s="25"/>
      <c r="I11" s="25"/>
      <c r="J11" s="25"/>
      <c r="K11" s="25"/>
      <c r="L11" s="25"/>
      <c r="M11" s="25">
        <v>1</v>
      </c>
      <c r="N11" s="25"/>
      <c r="O11" s="25"/>
      <c r="P11" s="25"/>
      <c r="Q11" s="25"/>
      <c r="R11" s="25"/>
      <c r="S11" s="25"/>
      <c r="T11" s="25">
        <f t="shared" si="0"/>
        <v>1</v>
      </c>
      <c r="U11" s="25">
        <f t="shared" si="1"/>
        <v>17</v>
      </c>
      <c r="V11" s="16">
        <f t="shared" si="2"/>
        <v>1</v>
      </c>
      <c r="W11" s="26" t="e">
        <f t="shared" si="3"/>
        <v>#NUM!</v>
      </c>
    </row>
    <row r="12" spans="1:23" s="26" customFormat="1" ht="14.25">
      <c r="A12" s="21">
        <v>7</v>
      </c>
      <c r="B12" s="28" t="s">
        <v>143</v>
      </c>
      <c r="C12" s="28" t="s">
        <v>248</v>
      </c>
      <c r="D12" s="28" t="s">
        <v>68</v>
      </c>
      <c r="E12" s="29">
        <v>212</v>
      </c>
      <c r="F12" s="28">
        <v>1173</v>
      </c>
      <c r="G12" s="30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v>1</v>
      </c>
      <c r="S12" s="25"/>
      <c r="T12" s="25">
        <f t="shared" si="0"/>
        <v>1</v>
      </c>
      <c r="U12" s="25">
        <f t="shared" si="1"/>
        <v>17</v>
      </c>
      <c r="V12" s="16">
        <f t="shared" si="2"/>
        <v>1</v>
      </c>
      <c r="W12" s="26" t="e">
        <f t="shared" si="3"/>
        <v>#NUM!</v>
      </c>
    </row>
    <row r="13" spans="1:23" s="26" customFormat="1" ht="14.25">
      <c r="A13" s="21">
        <v>8</v>
      </c>
      <c r="B13" s="22" t="s">
        <v>159</v>
      </c>
      <c r="C13" s="22" t="s">
        <v>160</v>
      </c>
      <c r="D13" s="28" t="s">
        <v>161</v>
      </c>
      <c r="E13" s="23">
        <v>146443</v>
      </c>
      <c r="F13" s="22">
        <v>1101</v>
      </c>
      <c r="G13" s="30"/>
      <c r="H13" s="25"/>
      <c r="I13" s="25"/>
      <c r="J13" s="25"/>
      <c r="K13" s="25"/>
      <c r="L13" s="25"/>
      <c r="M13" s="25"/>
      <c r="N13" s="25"/>
      <c r="O13" s="25"/>
      <c r="P13" s="25"/>
      <c r="Q13" s="25">
        <v>1</v>
      </c>
      <c r="R13" s="25"/>
      <c r="S13" s="25"/>
      <c r="T13" s="25">
        <f t="shared" si="0"/>
        <v>1</v>
      </c>
      <c r="U13" s="25">
        <f t="shared" si="1"/>
        <v>17</v>
      </c>
      <c r="V13" s="16">
        <f t="shared" si="2"/>
        <v>1</v>
      </c>
      <c r="W13" s="26" t="e">
        <f t="shared" si="3"/>
        <v>#NUM!</v>
      </c>
    </row>
    <row r="14" spans="1:23" s="26" customFormat="1" ht="14.25">
      <c r="A14" s="21">
        <v>9</v>
      </c>
      <c r="B14" s="28" t="s">
        <v>143</v>
      </c>
      <c r="C14" s="28" t="s">
        <v>216</v>
      </c>
      <c r="D14" s="28" t="s">
        <v>52</v>
      </c>
      <c r="E14" s="29">
        <v>100383</v>
      </c>
      <c r="F14" s="27">
        <v>1078</v>
      </c>
      <c r="G14" s="30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v>2</v>
      </c>
      <c r="S14" s="25"/>
      <c r="T14" s="25">
        <f t="shared" si="0"/>
        <v>1</v>
      </c>
      <c r="U14" s="25">
        <f t="shared" si="1"/>
        <v>18</v>
      </c>
      <c r="V14" s="16">
        <f t="shared" si="2"/>
        <v>2</v>
      </c>
      <c r="W14" s="26" t="e">
        <f t="shared" si="3"/>
        <v>#NUM!</v>
      </c>
    </row>
    <row r="15" spans="1:23" s="26" customFormat="1" ht="14.25">
      <c r="A15" s="21">
        <v>10</v>
      </c>
      <c r="B15" s="21" t="s">
        <v>208</v>
      </c>
      <c r="C15" s="21" t="s">
        <v>247</v>
      </c>
      <c r="D15" s="22" t="s">
        <v>34</v>
      </c>
      <c r="E15" s="21">
        <v>20552</v>
      </c>
      <c r="F15" s="21">
        <v>1116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>
        <v>2</v>
      </c>
      <c r="R15" s="25"/>
      <c r="S15" s="25"/>
      <c r="T15" s="25">
        <f t="shared" si="0"/>
        <v>1</v>
      </c>
      <c r="U15" s="25">
        <f t="shared" si="1"/>
        <v>18</v>
      </c>
      <c r="V15" s="16">
        <f t="shared" si="2"/>
        <v>2</v>
      </c>
      <c r="W15" s="26" t="e">
        <f t="shared" si="3"/>
        <v>#NUM!</v>
      </c>
    </row>
    <row r="16" spans="1:23" s="26" customFormat="1" ht="14.25">
      <c r="A16" s="21">
        <v>11</v>
      </c>
      <c r="B16" s="21" t="s">
        <v>122</v>
      </c>
      <c r="C16" s="21" t="s">
        <v>131</v>
      </c>
      <c r="D16" s="21" t="s">
        <v>68</v>
      </c>
      <c r="E16" s="21">
        <v>212</v>
      </c>
      <c r="F16" s="21">
        <v>1173</v>
      </c>
      <c r="G16" s="24"/>
      <c r="H16" s="25"/>
      <c r="I16" s="25"/>
      <c r="J16" s="25">
        <v>2</v>
      </c>
      <c r="K16" s="25"/>
      <c r="L16" s="25"/>
      <c r="M16" s="25"/>
      <c r="N16" s="25"/>
      <c r="O16" s="25"/>
      <c r="P16" s="25"/>
      <c r="Q16" s="25"/>
      <c r="R16" s="25"/>
      <c r="S16" s="25"/>
      <c r="T16" s="25">
        <f t="shared" si="0"/>
        <v>1</v>
      </c>
      <c r="U16" s="25">
        <f t="shared" si="1"/>
        <v>18</v>
      </c>
      <c r="V16" s="16">
        <f t="shared" si="2"/>
        <v>2</v>
      </c>
      <c r="W16" s="26" t="e">
        <f t="shared" si="3"/>
        <v>#NUM!</v>
      </c>
    </row>
    <row r="17" spans="1:23" s="26" customFormat="1" ht="14.25">
      <c r="A17" s="21">
        <v>12</v>
      </c>
      <c r="B17" s="28" t="s">
        <v>43</v>
      </c>
      <c r="C17" s="31" t="s">
        <v>44</v>
      </c>
      <c r="D17" s="28" t="s">
        <v>28</v>
      </c>
      <c r="E17" s="23">
        <v>949</v>
      </c>
      <c r="F17" s="28">
        <v>1059</v>
      </c>
      <c r="G17" s="30"/>
      <c r="H17" s="25"/>
      <c r="I17" s="25"/>
      <c r="J17" s="25"/>
      <c r="K17" s="25"/>
      <c r="L17" s="25"/>
      <c r="M17" s="25"/>
      <c r="N17" s="25">
        <v>2</v>
      </c>
      <c r="O17" s="25"/>
      <c r="P17" s="25"/>
      <c r="Q17" s="25"/>
      <c r="R17" s="25"/>
      <c r="S17" s="25"/>
      <c r="T17" s="25">
        <f t="shared" si="0"/>
        <v>1</v>
      </c>
      <c r="U17" s="25">
        <f t="shared" si="1"/>
        <v>18</v>
      </c>
      <c r="V17" s="16">
        <f t="shared" si="2"/>
        <v>2</v>
      </c>
      <c r="W17" s="26" t="e">
        <f t="shared" si="3"/>
        <v>#NUM!</v>
      </c>
    </row>
    <row r="18" spans="1:23" s="26" customFormat="1" ht="14.25">
      <c r="A18" s="21">
        <v>13</v>
      </c>
      <c r="B18" s="21" t="s">
        <v>26</v>
      </c>
      <c r="C18" s="21" t="s">
        <v>45</v>
      </c>
      <c r="D18" s="22" t="s">
        <v>34</v>
      </c>
      <c r="E18" s="21">
        <v>20552</v>
      </c>
      <c r="F18" s="21">
        <v>1116</v>
      </c>
      <c r="G18" s="24"/>
      <c r="H18" s="25"/>
      <c r="I18" s="25"/>
      <c r="J18" s="25">
        <v>3</v>
      </c>
      <c r="K18" s="25"/>
      <c r="L18" s="25"/>
      <c r="M18" s="25"/>
      <c r="N18" s="25"/>
      <c r="O18" s="25"/>
      <c r="P18" s="25"/>
      <c r="Q18" s="25"/>
      <c r="R18" s="25"/>
      <c r="S18" s="25"/>
      <c r="T18" s="25">
        <f t="shared" si="0"/>
        <v>1</v>
      </c>
      <c r="U18" s="25">
        <f t="shared" si="1"/>
        <v>19</v>
      </c>
      <c r="V18" s="16">
        <f t="shared" si="2"/>
        <v>3</v>
      </c>
      <c r="W18" s="26" t="e">
        <f t="shared" si="3"/>
        <v>#NUM!</v>
      </c>
    </row>
    <row r="19" spans="1:23" s="26" customFormat="1" ht="14.25">
      <c r="A19" s="21">
        <v>14</v>
      </c>
      <c r="B19" s="28" t="s">
        <v>190</v>
      </c>
      <c r="C19" s="28" t="s">
        <v>162</v>
      </c>
      <c r="D19" s="28" t="s">
        <v>28</v>
      </c>
      <c r="E19" s="29">
        <v>947</v>
      </c>
      <c r="F19" s="28">
        <v>1059</v>
      </c>
      <c r="G19" s="30"/>
      <c r="H19" s="25"/>
      <c r="I19" s="25"/>
      <c r="J19" s="25"/>
      <c r="K19" s="25"/>
      <c r="L19" s="25"/>
      <c r="M19" s="25"/>
      <c r="N19" s="25">
        <v>3</v>
      </c>
      <c r="O19" s="25"/>
      <c r="P19" s="25"/>
      <c r="Q19" s="25"/>
      <c r="R19" s="25"/>
      <c r="S19" s="25"/>
      <c r="T19" s="25">
        <f t="shared" si="0"/>
        <v>1</v>
      </c>
      <c r="U19" s="25">
        <f t="shared" si="1"/>
        <v>19</v>
      </c>
      <c r="V19" s="16">
        <f t="shared" si="2"/>
        <v>3</v>
      </c>
      <c r="W19" s="26" t="e">
        <f t="shared" si="3"/>
        <v>#NUM!</v>
      </c>
    </row>
    <row r="20" spans="1:23" s="26" customFormat="1" ht="14.25">
      <c r="A20" s="21">
        <v>15</v>
      </c>
      <c r="B20" s="27" t="s">
        <v>58</v>
      </c>
      <c r="C20" s="28" t="s">
        <v>249</v>
      </c>
      <c r="D20" s="28" t="s">
        <v>34</v>
      </c>
      <c r="E20" s="29">
        <v>15746</v>
      </c>
      <c r="F20" s="28">
        <v>1116</v>
      </c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>
        <v>4</v>
      </c>
      <c r="R20" s="25"/>
      <c r="S20" s="25"/>
      <c r="T20" s="25">
        <f t="shared" si="0"/>
        <v>1</v>
      </c>
      <c r="U20" s="25">
        <f t="shared" si="1"/>
        <v>20</v>
      </c>
      <c r="V20" s="16">
        <f t="shared" si="2"/>
        <v>4</v>
      </c>
      <c r="W20" s="26" t="e">
        <f t="shared" si="3"/>
        <v>#NUM!</v>
      </c>
    </row>
    <row r="21" spans="1:23" s="26" customFormat="1" ht="14.25">
      <c r="A21" s="21">
        <v>16</v>
      </c>
      <c r="B21" s="22" t="s">
        <v>120</v>
      </c>
      <c r="C21" s="22" t="s">
        <v>121</v>
      </c>
      <c r="D21" s="22" t="s">
        <v>52</v>
      </c>
      <c r="E21" s="23">
        <v>85191</v>
      </c>
      <c r="F21" s="22">
        <v>1078</v>
      </c>
      <c r="G21" s="24"/>
      <c r="H21" s="25"/>
      <c r="I21" s="25"/>
      <c r="J21" s="25">
        <v>4</v>
      </c>
      <c r="K21" s="25"/>
      <c r="L21" s="25"/>
      <c r="M21" s="25"/>
      <c r="N21" s="25"/>
      <c r="O21" s="25"/>
      <c r="P21" s="25"/>
      <c r="Q21" s="25"/>
      <c r="R21" s="25"/>
      <c r="S21" s="25"/>
      <c r="T21" s="25">
        <f t="shared" si="0"/>
        <v>1</v>
      </c>
      <c r="U21" s="25">
        <f t="shared" si="1"/>
        <v>20</v>
      </c>
      <c r="V21" s="16">
        <f t="shared" si="2"/>
        <v>4</v>
      </c>
      <c r="W21" s="26" t="e">
        <f t="shared" si="3"/>
        <v>#NUM!</v>
      </c>
    </row>
    <row r="22" spans="1:23" s="26" customFormat="1" ht="14.25">
      <c r="A22" s="21">
        <v>17</v>
      </c>
      <c r="B22" s="21" t="s">
        <v>50</v>
      </c>
      <c r="C22" s="22" t="s">
        <v>250</v>
      </c>
      <c r="D22" s="22" t="s">
        <v>34</v>
      </c>
      <c r="E22" s="23">
        <v>2226</v>
      </c>
      <c r="F22" s="22">
        <v>1116</v>
      </c>
      <c r="G22" s="30"/>
      <c r="H22" s="25"/>
      <c r="I22" s="25"/>
      <c r="J22" s="25">
        <v>5</v>
      </c>
      <c r="K22" s="25"/>
      <c r="L22" s="25"/>
      <c r="M22" s="25"/>
      <c r="N22" s="25"/>
      <c r="O22" s="25"/>
      <c r="P22" s="25"/>
      <c r="Q22" s="25"/>
      <c r="R22" s="25"/>
      <c r="S22" s="25"/>
      <c r="T22" s="25">
        <f t="shared" si="0"/>
        <v>1</v>
      </c>
      <c r="U22" s="25">
        <f t="shared" si="1"/>
        <v>21</v>
      </c>
      <c r="V22" s="16">
        <f t="shared" si="2"/>
        <v>5</v>
      </c>
      <c r="W22" s="26" t="e">
        <f t="shared" si="3"/>
        <v>#NUM!</v>
      </c>
    </row>
    <row r="23" spans="1:23" s="26" customFormat="1" ht="14.25">
      <c r="A23" s="21">
        <v>18</v>
      </c>
      <c r="B23" s="21" t="s">
        <v>26</v>
      </c>
      <c r="C23" s="22" t="s">
        <v>27</v>
      </c>
      <c r="D23" s="22" t="s">
        <v>28</v>
      </c>
      <c r="E23" s="23">
        <v>950</v>
      </c>
      <c r="F23" s="22">
        <v>1059</v>
      </c>
      <c r="G23" s="24"/>
      <c r="H23" s="25"/>
      <c r="I23" s="25"/>
      <c r="J23" s="25"/>
      <c r="K23" s="25"/>
      <c r="L23" s="25"/>
      <c r="M23" s="25"/>
      <c r="N23" s="25">
        <v>5</v>
      </c>
      <c r="O23" s="25"/>
      <c r="P23" s="25"/>
      <c r="Q23" s="25"/>
      <c r="R23" s="25"/>
      <c r="S23" s="25"/>
      <c r="T23" s="25">
        <f t="shared" si="0"/>
        <v>1</v>
      </c>
      <c r="U23" s="25">
        <f t="shared" si="1"/>
        <v>21</v>
      </c>
      <c r="V23" s="16">
        <f t="shared" si="2"/>
        <v>5</v>
      </c>
      <c r="W23" s="26" t="e">
        <f t="shared" si="3"/>
        <v>#NUM!</v>
      </c>
    </row>
    <row r="24" spans="1:23" s="26" customFormat="1" ht="14.25">
      <c r="A24" s="21">
        <v>19</v>
      </c>
      <c r="B24" s="28" t="s">
        <v>251</v>
      </c>
      <c r="C24" s="28" t="s">
        <v>252</v>
      </c>
      <c r="D24" s="28" t="s">
        <v>202</v>
      </c>
      <c r="E24" s="29">
        <v>176671</v>
      </c>
      <c r="F24" s="28">
        <v>1101</v>
      </c>
      <c r="G24" s="30"/>
      <c r="H24" s="25"/>
      <c r="I24" s="25"/>
      <c r="J24" s="25"/>
      <c r="K24" s="25"/>
      <c r="L24" s="25"/>
      <c r="M24" s="25"/>
      <c r="N24" s="25"/>
      <c r="O24" s="25"/>
      <c r="P24" s="25"/>
      <c r="Q24" s="25">
        <v>5</v>
      </c>
      <c r="R24" s="25"/>
      <c r="S24" s="25"/>
      <c r="T24" s="25">
        <f t="shared" si="0"/>
        <v>1</v>
      </c>
      <c r="U24" s="25">
        <f t="shared" si="1"/>
        <v>21</v>
      </c>
      <c r="V24" s="16">
        <f t="shared" si="2"/>
        <v>5</v>
      </c>
      <c r="W24" s="26" t="e">
        <f t="shared" si="3"/>
        <v>#NUM!</v>
      </c>
    </row>
    <row r="25" spans="1:23" s="26" customFormat="1" ht="14.25">
      <c r="A25" s="21">
        <v>20</v>
      </c>
      <c r="B25" s="22" t="s">
        <v>29</v>
      </c>
      <c r="C25" s="22" t="s">
        <v>30</v>
      </c>
      <c r="D25" s="22" t="s">
        <v>31</v>
      </c>
      <c r="E25" s="23">
        <v>21361</v>
      </c>
      <c r="F25" s="22">
        <v>1089</v>
      </c>
      <c r="G25" s="30"/>
      <c r="H25" s="25"/>
      <c r="I25" s="25"/>
      <c r="J25" s="25"/>
      <c r="K25" s="25"/>
      <c r="L25" s="25"/>
      <c r="M25" s="25"/>
      <c r="N25" s="25">
        <v>8</v>
      </c>
      <c r="O25" s="25"/>
      <c r="P25" s="25"/>
      <c r="Q25" s="25"/>
      <c r="R25" s="25"/>
      <c r="S25" s="25"/>
      <c r="T25" s="25">
        <f t="shared" si="0"/>
        <v>1</v>
      </c>
      <c r="U25" s="25">
        <f t="shared" si="1"/>
        <v>24</v>
      </c>
      <c r="V25" s="16">
        <f t="shared" si="2"/>
        <v>8</v>
      </c>
      <c r="W25" s="26" t="e">
        <f t="shared" si="3"/>
        <v>#NUM!</v>
      </c>
    </row>
    <row r="26" spans="1:23" s="26" customFormat="1" ht="14.25">
      <c r="A26" s="21">
        <v>21</v>
      </c>
      <c r="B26" s="22" t="s">
        <v>122</v>
      </c>
      <c r="C26" s="22" t="s">
        <v>253</v>
      </c>
      <c r="D26" s="22">
        <v>420</v>
      </c>
      <c r="E26" s="23">
        <v>48545</v>
      </c>
      <c r="F26" s="22">
        <v>1087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>
        <v>8</v>
      </c>
      <c r="R26" s="25"/>
      <c r="S26" s="25"/>
      <c r="T26" s="25">
        <f t="shared" si="0"/>
        <v>1</v>
      </c>
      <c r="U26" s="25">
        <f t="shared" si="1"/>
        <v>24</v>
      </c>
      <c r="V26" s="16">
        <f t="shared" si="2"/>
        <v>8</v>
      </c>
      <c r="W26" s="26" t="e">
        <f t="shared" si="3"/>
        <v>#NUM!</v>
      </c>
    </row>
    <row r="27" spans="1:22" s="26" customFormat="1" ht="14.25">
      <c r="A27" s="21"/>
      <c r="G27" s="38"/>
      <c r="P27" s="6"/>
      <c r="T27" s="6"/>
      <c r="U27" s="6"/>
      <c r="V27" s="16"/>
    </row>
    <row r="28" spans="1:22" s="26" customFormat="1" ht="14.25">
      <c r="A28" s="21"/>
      <c r="G28" s="38"/>
      <c r="P28" s="6"/>
      <c r="T28" s="6"/>
      <c r="U28" s="6"/>
      <c r="V28" s="16"/>
    </row>
    <row r="29" spans="1:22" s="26" customFormat="1" ht="18">
      <c r="A29" s="21"/>
      <c r="D29" s="42" t="s">
        <v>254</v>
      </c>
      <c r="G29" s="38"/>
      <c r="P29" s="6"/>
      <c r="T29" s="6"/>
      <c r="U29" s="6"/>
      <c r="V29" s="16"/>
    </row>
    <row r="30" spans="1:22" s="26" customFormat="1" ht="14.25">
      <c r="A30" s="21"/>
      <c r="G30" s="38"/>
      <c r="P30" s="6"/>
      <c r="T30" s="6"/>
      <c r="U30" s="6"/>
      <c r="V30" s="16"/>
    </row>
    <row r="31" spans="1:22" s="26" customFormat="1" ht="15">
      <c r="A31" s="21"/>
      <c r="G31" s="38"/>
      <c r="I31" s="34"/>
      <c r="P31" s="6"/>
      <c r="T31" s="6"/>
      <c r="U31" s="6"/>
      <c r="V31" s="16"/>
    </row>
    <row r="32" spans="1:22" s="26" customFormat="1" ht="15">
      <c r="A32" s="21"/>
      <c r="G32" s="38"/>
      <c r="I32" s="34"/>
      <c r="P32" s="6"/>
      <c r="T32" s="6"/>
      <c r="U32" s="6"/>
      <c r="V32" s="16"/>
    </row>
    <row r="33" spans="1:22" s="26" customFormat="1" ht="15">
      <c r="A33" s="21"/>
      <c r="G33" s="38"/>
      <c r="I33" s="34"/>
      <c r="P33" s="6"/>
      <c r="T33" s="6"/>
      <c r="U33" s="6"/>
      <c r="V33" s="16"/>
    </row>
    <row r="34" spans="1:22" s="26" customFormat="1" ht="14.25">
      <c r="A34" s="21"/>
      <c r="G34" s="38"/>
      <c r="I34" s="1"/>
      <c r="P34" s="6"/>
      <c r="T34" s="6"/>
      <c r="U34" s="6"/>
      <c r="V34" s="16"/>
    </row>
    <row r="35" spans="7:22" s="26" customFormat="1" ht="14.25">
      <c r="G35" s="38"/>
      <c r="I35" s="1"/>
      <c r="P35" s="6"/>
      <c r="T35" s="6"/>
      <c r="U35" s="6"/>
      <c r="V35" s="16"/>
    </row>
    <row r="36" spans="7:22" s="26" customFormat="1" ht="14.25">
      <c r="G36" s="38"/>
      <c r="I36" s="1"/>
      <c r="P36" s="6"/>
      <c r="T36" s="6"/>
      <c r="U36" s="6"/>
      <c r="V36" s="16"/>
    </row>
    <row r="37" spans="7:22" s="26" customFormat="1" ht="14.25">
      <c r="G37" s="38"/>
      <c r="I37" s="1"/>
      <c r="P37" s="6"/>
      <c r="T37" s="6"/>
      <c r="U37" s="6"/>
      <c r="V37" s="16"/>
    </row>
    <row r="38" spans="7:22" s="26" customFormat="1" ht="14.25">
      <c r="G38" s="38"/>
      <c r="I38" s="1"/>
      <c r="P38" s="6"/>
      <c r="T38" s="6"/>
      <c r="U38" s="6"/>
      <c r="V38" s="16"/>
    </row>
    <row r="39" spans="7:22" s="26" customFormat="1" ht="14.25">
      <c r="G39" s="38"/>
      <c r="I39" s="1"/>
      <c r="P39" s="6"/>
      <c r="T39" s="6"/>
      <c r="U39" s="6"/>
      <c r="V39" s="16"/>
    </row>
    <row r="40" spans="7:22" s="26" customFormat="1" ht="14.25">
      <c r="G40" s="38"/>
      <c r="I40" s="1"/>
      <c r="P40" s="6"/>
      <c r="T40" s="6"/>
      <c r="U40" s="6"/>
      <c r="V40" s="16"/>
    </row>
    <row r="41" spans="7:22" s="34" customFormat="1" ht="15">
      <c r="G41" s="35"/>
      <c r="I41" s="1"/>
      <c r="P41" s="36"/>
      <c r="T41" s="6"/>
      <c r="U41" s="6"/>
      <c r="V41" s="37"/>
    </row>
    <row r="42" spans="7:22" s="34" customFormat="1" ht="15">
      <c r="G42" s="35"/>
      <c r="I42" s="1"/>
      <c r="P42" s="36"/>
      <c r="T42" s="6"/>
      <c r="U42" s="6"/>
      <c r="V42" s="37"/>
    </row>
    <row r="43" spans="7:22" s="34" customFormat="1" ht="15">
      <c r="G43" s="35"/>
      <c r="P43" s="36"/>
      <c r="T43" s="6"/>
      <c r="U43" s="6"/>
      <c r="V43" s="37"/>
    </row>
    <row r="44" spans="7:22" s="34" customFormat="1" ht="15">
      <c r="G44" s="35"/>
      <c r="I44" s="1"/>
      <c r="P44" s="36"/>
      <c r="T44" s="6"/>
      <c r="U44" s="6"/>
      <c r="V44" s="37"/>
    </row>
    <row r="45" spans="7:22" s="34" customFormat="1" ht="15">
      <c r="G45" s="35"/>
      <c r="I45" s="1"/>
      <c r="P45" s="36"/>
      <c r="T45" s="6"/>
      <c r="U45" s="6"/>
      <c r="V45" s="37"/>
    </row>
    <row r="46" spans="7:22" s="34" customFormat="1" ht="15">
      <c r="G46" s="35"/>
      <c r="P46" s="36"/>
      <c r="T46" s="6"/>
      <c r="U46" s="6"/>
      <c r="V46" s="37"/>
    </row>
    <row r="47" spans="7:22" s="34" customFormat="1" ht="15">
      <c r="G47" s="35"/>
      <c r="I47" s="1"/>
      <c r="P47" s="36"/>
      <c r="T47" s="6"/>
      <c r="U47" s="6"/>
      <c r="V47" s="37"/>
    </row>
    <row r="48" spans="7:22" s="34" customFormat="1" ht="15">
      <c r="G48" s="35"/>
      <c r="I48" s="1"/>
      <c r="P48" s="36"/>
      <c r="T48" s="6"/>
      <c r="U48" s="6"/>
      <c r="V48" s="37"/>
    </row>
    <row r="49" spans="7:22" s="34" customFormat="1" ht="15">
      <c r="G49" s="35"/>
      <c r="P49" s="36"/>
      <c r="T49" s="6"/>
      <c r="U49" s="6"/>
      <c r="V49" s="37"/>
    </row>
    <row r="50" spans="7:22" s="34" customFormat="1" ht="15">
      <c r="G50" s="35"/>
      <c r="I50" s="1"/>
      <c r="P50" s="36"/>
      <c r="T50" s="6"/>
      <c r="U50" s="6"/>
      <c r="V50" s="37"/>
    </row>
    <row r="51" spans="7:22" s="34" customFormat="1" ht="15">
      <c r="G51" s="35"/>
      <c r="I51" s="1"/>
      <c r="P51" s="36"/>
      <c r="T51" s="6"/>
      <c r="U51" s="6"/>
      <c r="V51" s="37"/>
    </row>
    <row r="52" spans="7:22" s="34" customFormat="1" ht="15">
      <c r="G52" s="35"/>
      <c r="P52" s="36"/>
      <c r="T52" s="6"/>
      <c r="U52" s="6"/>
      <c r="V52" s="37"/>
    </row>
    <row r="53" spans="7:22" s="34" customFormat="1" ht="15">
      <c r="G53" s="35"/>
      <c r="I53" s="1"/>
      <c r="P53" s="36"/>
      <c r="T53" s="6"/>
      <c r="U53" s="6"/>
      <c r="V53" s="37"/>
    </row>
    <row r="54" spans="7:22" s="34" customFormat="1" ht="15">
      <c r="G54" s="35"/>
      <c r="I54" s="1"/>
      <c r="P54" s="36"/>
      <c r="T54" s="6"/>
      <c r="U54" s="6"/>
      <c r="V54" s="37"/>
    </row>
    <row r="55" spans="7:22" s="34" customFormat="1" ht="15">
      <c r="G55" s="35"/>
      <c r="P55" s="36"/>
      <c r="T55" s="6"/>
      <c r="U55" s="6"/>
      <c r="V55" s="37"/>
    </row>
    <row r="56" spans="7:22" s="34" customFormat="1" ht="15">
      <c r="G56" s="35"/>
      <c r="I56" s="26"/>
      <c r="P56" s="36"/>
      <c r="T56" s="6"/>
      <c r="U56" s="6"/>
      <c r="V56" s="37"/>
    </row>
    <row r="57" spans="7:22" s="34" customFormat="1" ht="15">
      <c r="G57" s="35"/>
      <c r="I57" s="26"/>
      <c r="P57" s="36"/>
      <c r="T57" s="6"/>
      <c r="U57" s="6"/>
      <c r="V57" s="37"/>
    </row>
    <row r="58" spans="7:22" s="34" customFormat="1" ht="15">
      <c r="G58" s="35"/>
      <c r="I58" s="26"/>
      <c r="P58" s="36"/>
      <c r="T58" s="6"/>
      <c r="U58" s="6"/>
      <c r="V58" s="37"/>
    </row>
    <row r="59" spans="7:22" s="34" customFormat="1" ht="15">
      <c r="G59" s="35"/>
      <c r="I59" s="26"/>
      <c r="P59" s="36"/>
      <c r="T59" s="6"/>
      <c r="U59" s="6"/>
      <c r="V59" s="37"/>
    </row>
    <row r="60" spans="7:22" s="34" customFormat="1" ht="15">
      <c r="G60" s="35"/>
      <c r="I60" s="26"/>
      <c r="P60" s="36"/>
      <c r="T60" s="6"/>
      <c r="U60" s="6"/>
      <c r="V60" s="37"/>
    </row>
    <row r="61" spans="7:22" s="34" customFormat="1" ht="15">
      <c r="G61" s="35"/>
      <c r="I61" s="26"/>
      <c r="P61" s="36"/>
      <c r="T61" s="6"/>
      <c r="U61" s="6"/>
      <c r="V61" s="37"/>
    </row>
    <row r="62" spans="7:22" s="34" customFormat="1" ht="15">
      <c r="G62" s="35"/>
      <c r="I62" s="26"/>
      <c r="P62" s="36"/>
      <c r="T62" s="6"/>
      <c r="U62" s="6"/>
      <c r="V62" s="37"/>
    </row>
    <row r="63" spans="7:22" s="34" customFormat="1" ht="15">
      <c r="G63" s="35"/>
      <c r="I63" s="26"/>
      <c r="P63" s="36"/>
      <c r="T63" s="6"/>
      <c r="U63" s="6"/>
      <c r="V63" s="37"/>
    </row>
    <row r="64" spans="7:22" s="34" customFormat="1" ht="15">
      <c r="G64" s="35"/>
      <c r="I64" s="26"/>
      <c r="P64" s="36"/>
      <c r="T64" s="6"/>
      <c r="U64" s="6"/>
      <c r="V64" s="37"/>
    </row>
    <row r="65" spans="7:22" s="34" customFormat="1" ht="15">
      <c r="G65" s="35"/>
      <c r="I65" s="26"/>
      <c r="P65" s="36"/>
      <c r="T65" s="6"/>
      <c r="U65" s="6"/>
      <c r="V65" s="37"/>
    </row>
    <row r="66" spans="7:22" s="34" customFormat="1" ht="15">
      <c r="G66" s="35"/>
      <c r="P66" s="36"/>
      <c r="T66" s="6"/>
      <c r="U66" s="6"/>
      <c r="V66" s="37"/>
    </row>
    <row r="67" spans="7:22" s="34" customFormat="1" ht="15">
      <c r="G67" s="35"/>
      <c r="P67" s="36"/>
      <c r="T67" s="6"/>
      <c r="U67" s="6"/>
      <c r="V67" s="37"/>
    </row>
    <row r="68" ht="15">
      <c r="I68" s="34"/>
    </row>
    <row r="69" ht="15">
      <c r="I69" s="34"/>
    </row>
    <row r="70" ht="15">
      <c r="I70" s="34"/>
    </row>
    <row r="71" ht="15">
      <c r="I71" s="34"/>
    </row>
    <row r="72" ht="15">
      <c r="I72" s="34"/>
    </row>
    <row r="73" ht="15">
      <c r="I73" s="34"/>
    </row>
    <row r="74" ht="15">
      <c r="I74" s="34"/>
    </row>
    <row r="75" ht="15">
      <c r="I75" s="34"/>
    </row>
    <row r="76" ht="15">
      <c r="I76" s="34"/>
    </row>
    <row r="77" ht="15">
      <c r="I77" s="34"/>
    </row>
    <row r="78" ht="15">
      <c r="I78" s="34"/>
    </row>
    <row r="79" ht="15">
      <c r="I79" s="34"/>
    </row>
    <row r="80" ht="15">
      <c r="I80" s="34"/>
    </row>
    <row r="81" ht="15">
      <c r="I81" s="34"/>
    </row>
    <row r="82" ht="15">
      <c r="I82" s="34"/>
    </row>
    <row r="83" ht="15">
      <c r="I83" s="34"/>
    </row>
    <row r="84" ht="15">
      <c r="I84" s="34"/>
    </row>
    <row r="85" ht="15">
      <c r="I85" s="34"/>
    </row>
    <row r="86" ht="15">
      <c r="I86" s="34"/>
    </row>
    <row r="87" ht="15">
      <c r="I87" s="34"/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4"/>
  <sheetViews>
    <sheetView zoomScale="75" zoomScaleNormal="75" workbookViewId="0" topLeftCell="A1">
      <selection activeCell="T6" sqref="T6:U15"/>
    </sheetView>
  </sheetViews>
  <sheetFormatPr defaultColWidth="12.421875" defaultRowHeight="12.75"/>
  <cols>
    <col min="1" max="1" width="8.140625" style="1" bestFit="1" customWidth="1"/>
    <col min="2" max="2" width="12.421875" style="1" customWidth="1"/>
    <col min="3" max="3" width="12.7109375" style="1" bestFit="1" customWidth="1"/>
    <col min="4" max="4" width="11.421875" style="1" customWidth="1"/>
    <col min="5" max="6" width="8.57421875" style="1" bestFit="1" customWidth="1"/>
    <col min="7" max="7" width="4.57421875" style="4" customWidth="1"/>
    <col min="8" max="15" width="8.140625" style="1" bestFit="1" customWidth="1"/>
    <col min="16" max="16" width="8.140625" style="32" bestFit="1" customWidth="1"/>
    <col min="17" max="19" width="8.140625" style="1" bestFit="1" customWidth="1"/>
    <col min="20" max="20" width="9.7109375" style="6" customWidth="1"/>
    <col min="21" max="21" width="7.28125" style="6" customWidth="1"/>
    <col min="22" max="22" width="20.57421875" style="17" bestFit="1" customWidth="1"/>
    <col min="23" max="23" width="6.8515625" style="1" customWidth="1"/>
    <col min="24" max="55" width="9.8515625" style="1" customWidth="1"/>
    <col min="56" max="57" width="8.57421875" style="1" customWidth="1"/>
    <col min="58" max="59" width="9.8515625" style="1" customWidth="1"/>
    <col min="60" max="61" width="8.57421875" style="1" customWidth="1"/>
    <col min="62" max="63" width="9.8515625" style="1" customWidth="1"/>
    <col min="64" max="16384" width="12.421875" style="1" customWidth="1"/>
  </cols>
  <sheetData>
    <row r="1" spans="2:63" ht="18">
      <c r="B1" s="2" t="s">
        <v>110</v>
      </c>
      <c r="E1" s="43"/>
      <c r="H1" s="48">
        <v>38802</v>
      </c>
      <c r="I1" s="48">
        <v>38816</v>
      </c>
      <c r="J1" s="48">
        <v>38823</v>
      </c>
      <c r="K1" s="48">
        <v>38830</v>
      </c>
      <c r="L1" s="48">
        <v>38837</v>
      </c>
      <c r="M1" s="48">
        <v>38844</v>
      </c>
      <c r="N1" s="48">
        <v>38851</v>
      </c>
      <c r="O1" s="48">
        <v>38858</v>
      </c>
      <c r="P1" s="48">
        <v>38865</v>
      </c>
      <c r="Q1" s="48">
        <v>38879</v>
      </c>
      <c r="R1" s="48">
        <v>38886</v>
      </c>
      <c r="S1" s="48">
        <v>38893</v>
      </c>
      <c r="T1" s="6" t="s">
        <v>1</v>
      </c>
      <c r="V1" s="7" t="s">
        <v>2</v>
      </c>
      <c r="W1" s="8">
        <v>9</v>
      </c>
      <c r="X1" s="1" t="s">
        <v>3</v>
      </c>
      <c r="AA1" s="9"/>
      <c r="AE1" s="9"/>
      <c r="AI1" s="9"/>
      <c r="AM1" s="9"/>
      <c r="AQ1" s="9"/>
      <c r="AU1" s="9"/>
      <c r="AY1" s="9"/>
      <c r="BC1" s="9"/>
      <c r="BG1" s="9"/>
      <c r="BK1" s="9"/>
    </row>
    <row r="2" spans="2:27" ht="18">
      <c r="B2" s="2" t="s">
        <v>111</v>
      </c>
      <c r="C2" s="44"/>
      <c r="D2" s="2" t="s">
        <v>47</v>
      </c>
      <c r="H2" s="45" t="s">
        <v>7</v>
      </c>
      <c r="I2" s="46" t="s">
        <v>7</v>
      </c>
      <c r="J2" s="45" t="s">
        <v>7</v>
      </c>
      <c r="K2" s="45" t="s">
        <v>7</v>
      </c>
      <c r="L2" s="45" t="s">
        <v>7</v>
      </c>
      <c r="M2" s="45" t="s">
        <v>7</v>
      </c>
      <c r="N2" s="45" t="s">
        <v>7</v>
      </c>
      <c r="O2" s="45" t="s">
        <v>7</v>
      </c>
      <c r="P2" s="45" t="s">
        <v>7</v>
      </c>
      <c r="Q2" s="45" t="s">
        <v>7</v>
      </c>
      <c r="R2" s="45" t="s">
        <v>7</v>
      </c>
      <c r="S2" s="45" t="s">
        <v>7</v>
      </c>
      <c r="T2" s="6" t="s">
        <v>8</v>
      </c>
      <c r="V2" s="7" t="s">
        <v>9</v>
      </c>
      <c r="W2" s="1">
        <f>ROUNDDOWN(W1*2/3,0)</f>
        <v>6</v>
      </c>
      <c r="AA2" s="9"/>
    </row>
    <row r="3" spans="2:23" ht="15">
      <c r="B3" s="13" t="s">
        <v>222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15" t="s">
        <v>10</v>
      </c>
      <c r="U3" s="16" t="s">
        <v>11</v>
      </c>
      <c r="W3" s="18"/>
    </row>
    <row r="4" spans="2:24" ht="14.25">
      <c r="B4" s="19"/>
      <c r="D4" s="1" t="s">
        <v>12</v>
      </c>
      <c r="E4" s="1" t="s">
        <v>13</v>
      </c>
      <c r="F4" s="1" t="s">
        <v>14</v>
      </c>
      <c r="G4" s="4" t="s">
        <v>15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6" t="s">
        <v>16</v>
      </c>
      <c r="U4" s="6" t="s">
        <v>17</v>
      </c>
      <c r="V4" s="17" t="s">
        <v>18</v>
      </c>
      <c r="W4" s="8">
        <v>11</v>
      </c>
      <c r="X4" s="1" t="s">
        <v>19</v>
      </c>
    </row>
    <row r="5" spans="1:23" ht="14.25">
      <c r="A5" s="1" t="s">
        <v>7</v>
      </c>
      <c r="B5" s="1" t="s">
        <v>20</v>
      </c>
      <c r="D5" s="1" t="s">
        <v>21</v>
      </c>
      <c r="E5" s="1" t="s">
        <v>22</v>
      </c>
      <c r="F5" s="1" t="s">
        <v>23</v>
      </c>
      <c r="G5" s="4" t="s">
        <v>24</v>
      </c>
      <c r="H5" s="17">
        <v>5</v>
      </c>
      <c r="I5" s="17">
        <v>7</v>
      </c>
      <c r="J5" s="47">
        <v>6</v>
      </c>
      <c r="K5" s="47" t="s">
        <v>25</v>
      </c>
      <c r="L5" s="47" t="s">
        <v>25</v>
      </c>
      <c r="M5" s="47">
        <v>4</v>
      </c>
      <c r="N5" s="47">
        <v>8</v>
      </c>
      <c r="O5" s="47">
        <v>8</v>
      </c>
      <c r="P5" s="47" t="s">
        <v>25</v>
      </c>
      <c r="Q5" s="47">
        <v>9</v>
      </c>
      <c r="R5" s="47">
        <v>7</v>
      </c>
      <c r="S5" s="47">
        <v>11</v>
      </c>
      <c r="V5" s="16"/>
      <c r="W5" s="1">
        <f>W4+1</f>
        <v>12</v>
      </c>
    </row>
    <row r="6" spans="1:23" s="26" customFormat="1" ht="14.25">
      <c r="A6" s="21">
        <v>1</v>
      </c>
      <c r="B6" s="28" t="s">
        <v>112</v>
      </c>
      <c r="C6" s="28" t="s">
        <v>113</v>
      </c>
      <c r="D6" s="22" t="s">
        <v>57</v>
      </c>
      <c r="E6" s="29">
        <v>3844</v>
      </c>
      <c r="F6" s="28">
        <v>1155</v>
      </c>
      <c r="G6" s="30"/>
      <c r="H6" s="25">
        <v>1</v>
      </c>
      <c r="I6" s="25">
        <v>1</v>
      </c>
      <c r="J6" s="25">
        <v>7</v>
      </c>
      <c r="K6" s="25"/>
      <c r="L6" s="25"/>
      <c r="M6" s="25"/>
      <c r="N6" s="25"/>
      <c r="O6" s="25">
        <v>3</v>
      </c>
      <c r="P6" s="25"/>
      <c r="Q6" s="25"/>
      <c r="R6" s="25">
        <v>3</v>
      </c>
      <c r="S6" s="25">
        <v>4</v>
      </c>
      <c r="T6" s="25">
        <f aca="true" t="shared" si="0" ref="T6:T44">COUNTA(H6:S6)</f>
        <v>6</v>
      </c>
      <c r="U6" s="25">
        <f aca="true" t="shared" si="1" ref="U6:U44">SUM(H6:S6)+(W$2-T6)*W$5</f>
        <v>19</v>
      </c>
      <c r="V6" s="16">
        <f aca="true" t="shared" si="2" ref="V6:V44">SMALL(H6:S6,1)</f>
        <v>1</v>
      </c>
      <c r="W6" s="26">
        <f aca="true" t="shared" si="3" ref="W6:W44">SMALL(H6:S6,2)</f>
        <v>1</v>
      </c>
    </row>
    <row r="7" spans="1:23" s="26" customFormat="1" ht="14.25">
      <c r="A7" s="21">
        <v>2</v>
      </c>
      <c r="B7" s="28" t="s">
        <v>91</v>
      </c>
      <c r="C7" s="28" t="s">
        <v>92</v>
      </c>
      <c r="D7" s="28" t="s">
        <v>68</v>
      </c>
      <c r="E7" s="29">
        <v>212</v>
      </c>
      <c r="F7" s="28">
        <v>1173</v>
      </c>
      <c r="G7" s="30"/>
      <c r="H7" s="25"/>
      <c r="I7" s="25">
        <v>4</v>
      </c>
      <c r="J7" s="25">
        <v>5</v>
      </c>
      <c r="K7" s="25"/>
      <c r="L7" s="25"/>
      <c r="M7" s="25"/>
      <c r="N7" s="25">
        <v>8</v>
      </c>
      <c r="O7" s="25"/>
      <c r="P7" s="25"/>
      <c r="Q7" s="25">
        <v>7</v>
      </c>
      <c r="R7" s="25"/>
      <c r="S7" s="25">
        <v>10</v>
      </c>
      <c r="T7" s="25">
        <f t="shared" si="0"/>
        <v>5</v>
      </c>
      <c r="U7" s="25">
        <f t="shared" si="1"/>
        <v>46</v>
      </c>
      <c r="V7" s="16">
        <f t="shared" si="2"/>
        <v>4</v>
      </c>
      <c r="W7" s="26">
        <f t="shared" si="3"/>
        <v>5</v>
      </c>
    </row>
    <row r="8" spans="1:23" s="26" customFormat="1" ht="14.25">
      <c r="A8" s="21">
        <v>3</v>
      </c>
      <c r="B8" s="28" t="s">
        <v>150</v>
      </c>
      <c r="C8" s="28" t="s">
        <v>191</v>
      </c>
      <c r="D8" s="28" t="s">
        <v>57</v>
      </c>
      <c r="E8" s="29">
        <v>4537</v>
      </c>
      <c r="F8" s="28">
        <v>1155</v>
      </c>
      <c r="G8" s="30"/>
      <c r="H8" s="25"/>
      <c r="I8" s="25"/>
      <c r="J8" s="25"/>
      <c r="K8" s="25"/>
      <c r="L8" s="25"/>
      <c r="M8" s="25"/>
      <c r="N8" s="25">
        <v>2</v>
      </c>
      <c r="O8" s="25">
        <v>5</v>
      </c>
      <c r="P8" s="25"/>
      <c r="Q8" s="25"/>
      <c r="R8" s="25">
        <v>4</v>
      </c>
      <c r="S8" s="25"/>
      <c r="T8" s="25">
        <f t="shared" si="0"/>
        <v>3</v>
      </c>
      <c r="U8" s="25">
        <f t="shared" si="1"/>
        <v>47</v>
      </c>
      <c r="V8" s="16">
        <f t="shared" si="2"/>
        <v>2</v>
      </c>
      <c r="W8" s="26">
        <f t="shared" si="3"/>
        <v>4</v>
      </c>
    </row>
    <row r="9" spans="1:23" s="26" customFormat="1" ht="14.25">
      <c r="A9" s="21">
        <v>4</v>
      </c>
      <c r="B9" s="22" t="s">
        <v>122</v>
      </c>
      <c r="C9" s="22" t="s">
        <v>123</v>
      </c>
      <c r="D9" s="21" t="s">
        <v>57</v>
      </c>
      <c r="E9" s="23">
        <v>4256</v>
      </c>
      <c r="F9" s="22">
        <v>1155</v>
      </c>
      <c r="G9" s="30"/>
      <c r="H9" s="25"/>
      <c r="I9" s="25">
        <v>3</v>
      </c>
      <c r="J9" s="25"/>
      <c r="K9" s="25"/>
      <c r="L9" s="25"/>
      <c r="M9" s="25"/>
      <c r="N9" s="25">
        <v>1</v>
      </c>
      <c r="O9" s="25">
        <v>7</v>
      </c>
      <c r="P9" s="25"/>
      <c r="Q9" s="25"/>
      <c r="R9" s="25"/>
      <c r="S9" s="25"/>
      <c r="T9" s="25">
        <f t="shared" si="0"/>
        <v>3</v>
      </c>
      <c r="U9" s="25">
        <f t="shared" si="1"/>
        <v>47</v>
      </c>
      <c r="V9" s="16">
        <f t="shared" si="2"/>
        <v>1</v>
      </c>
      <c r="W9" s="26">
        <f t="shared" si="3"/>
        <v>3</v>
      </c>
    </row>
    <row r="10" spans="1:23" s="26" customFormat="1" ht="14.25">
      <c r="A10" s="21">
        <v>5</v>
      </c>
      <c r="B10" s="28" t="s">
        <v>90</v>
      </c>
      <c r="C10" s="28" t="s">
        <v>134</v>
      </c>
      <c r="D10" s="22" t="s">
        <v>57</v>
      </c>
      <c r="E10" s="29">
        <v>4165</v>
      </c>
      <c r="F10" s="28">
        <v>1155</v>
      </c>
      <c r="G10" s="30"/>
      <c r="H10" s="25"/>
      <c r="I10" s="25"/>
      <c r="J10" s="25"/>
      <c r="K10" s="25"/>
      <c r="L10" s="25"/>
      <c r="M10" s="25"/>
      <c r="N10" s="25"/>
      <c r="O10" s="25">
        <v>4</v>
      </c>
      <c r="P10" s="25"/>
      <c r="Q10" s="25">
        <v>3</v>
      </c>
      <c r="R10" s="25"/>
      <c r="S10" s="25">
        <v>5</v>
      </c>
      <c r="T10" s="25">
        <f t="shared" si="0"/>
        <v>3</v>
      </c>
      <c r="U10" s="25">
        <f t="shared" si="1"/>
        <v>48</v>
      </c>
      <c r="V10" s="16">
        <f t="shared" si="2"/>
        <v>3</v>
      </c>
      <c r="W10" s="26">
        <f t="shared" si="3"/>
        <v>4</v>
      </c>
    </row>
    <row r="11" spans="1:23" s="26" customFormat="1" ht="14.25">
      <c r="A11" s="21">
        <v>6</v>
      </c>
      <c r="B11" s="22" t="s">
        <v>116</v>
      </c>
      <c r="C11" s="22" t="s">
        <v>45</v>
      </c>
      <c r="D11" s="22" t="s">
        <v>34</v>
      </c>
      <c r="E11" s="23">
        <v>20552</v>
      </c>
      <c r="F11" s="22">
        <v>1116</v>
      </c>
      <c r="G11" s="30"/>
      <c r="H11" s="25"/>
      <c r="I11" s="25">
        <v>5</v>
      </c>
      <c r="J11" s="25">
        <v>4</v>
      </c>
      <c r="K11" s="25"/>
      <c r="L11" s="25"/>
      <c r="M11" s="25"/>
      <c r="N11" s="25"/>
      <c r="O11" s="25"/>
      <c r="P11" s="25"/>
      <c r="Q11" s="25">
        <v>6</v>
      </c>
      <c r="R11" s="25"/>
      <c r="S11" s="25"/>
      <c r="T11" s="25">
        <f t="shared" si="0"/>
        <v>3</v>
      </c>
      <c r="U11" s="25">
        <f t="shared" si="1"/>
        <v>51</v>
      </c>
      <c r="V11" s="16">
        <f t="shared" si="2"/>
        <v>4</v>
      </c>
      <c r="W11" s="26">
        <f t="shared" si="3"/>
        <v>5</v>
      </c>
    </row>
    <row r="12" spans="1:23" s="26" customFormat="1" ht="14.25">
      <c r="A12" s="21">
        <v>7</v>
      </c>
      <c r="B12" s="22" t="s">
        <v>192</v>
      </c>
      <c r="C12" s="22" t="s">
        <v>193</v>
      </c>
      <c r="D12" s="22" t="s">
        <v>28</v>
      </c>
      <c r="E12" s="23">
        <v>600</v>
      </c>
      <c r="F12" s="22">
        <v>1059</v>
      </c>
      <c r="G12" s="30"/>
      <c r="H12" s="25"/>
      <c r="I12" s="25"/>
      <c r="J12" s="25"/>
      <c r="K12" s="25"/>
      <c r="L12" s="25"/>
      <c r="M12" s="25">
        <v>2</v>
      </c>
      <c r="N12" s="25"/>
      <c r="O12" s="25"/>
      <c r="P12" s="25"/>
      <c r="Q12" s="25"/>
      <c r="R12" s="25"/>
      <c r="S12" s="25">
        <v>1</v>
      </c>
      <c r="T12" s="25">
        <f t="shared" si="0"/>
        <v>2</v>
      </c>
      <c r="U12" s="25">
        <f t="shared" si="1"/>
        <v>51</v>
      </c>
      <c r="V12" s="16">
        <f t="shared" si="2"/>
        <v>1</v>
      </c>
      <c r="W12" s="26">
        <f t="shared" si="3"/>
        <v>2</v>
      </c>
    </row>
    <row r="13" spans="1:23" s="26" customFormat="1" ht="14.25">
      <c r="A13" s="21">
        <v>8</v>
      </c>
      <c r="B13" s="22" t="s">
        <v>126</v>
      </c>
      <c r="C13" s="22" t="s">
        <v>127</v>
      </c>
      <c r="D13" s="22" t="s">
        <v>31</v>
      </c>
      <c r="E13" s="23">
        <v>21362</v>
      </c>
      <c r="F13" s="22">
        <v>1089</v>
      </c>
      <c r="G13" s="30"/>
      <c r="H13" s="25"/>
      <c r="I13" s="25">
        <v>6</v>
      </c>
      <c r="J13" s="25"/>
      <c r="K13" s="25"/>
      <c r="L13" s="25"/>
      <c r="M13" s="25">
        <v>5</v>
      </c>
      <c r="N13" s="25"/>
      <c r="O13" s="25"/>
      <c r="P13" s="25"/>
      <c r="Q13" s="25"/>
      <c r="R13" s="25">
        <v>7</v>
      </c>
      <c r="S13" s="25">
        <v>11</v>
      </c>
      <c r="T13" s="25">
        <f t="shared" si="0"/>
        <v>4</v>
      </c>
      <c r="U13" s="25">
        <f t="shared" si="1"/>
        <v>53</v>
      </c>
      <c r="V13" s="16">
        <f t="shared" si="2"/>
        <v>5</v>
      </c>
      <c r="W13" s="26">
        <f t="shared" si="3"/>
        <v>6</v>
      </c>
    </row>
    <row r="14" spans="1:23" s="26" customFormat="1" ht="14.25">
      <c r="A14" s="21">
        <v>9</v>
      </c>
      <c r="B14" s="27" t="s">
        <v>190</v>
      </c>
      <c r="C14" s="28" t="s">
        <v>162</v>
      </c>
      <c r="D14" s="28" t="s">
        <v>28</v>
      </c>
      <c r="E14" s="29">
        <v>947</v>
      </c>
      <c r="F14" s="28">
        <v>1059</v>
      </c>
      <c r="G14" s="24"/>
      <c r="H14" s="25"/>
      <c r="I14" s="25"/>
      <c r="J14" s="25"/>
      <c r="K14" s="25"/>
      <c r="L14" s="25"/>
      <c r="M14" s="25"/>
      <c r="N14" s="25">
        <v>5</v>
      </c>
      <c r="O14" s="25"/>
      <c r="P14" s="25"/>
      <c r="Q14" s="25"/>
      <c r="R14" s="25">
        <v>1</v>
      </c>
      <c r="S14" s="25"/>
      <c r="T14" s="25">
        <f t="shared" si="0"/>
        <v>2</v>
      </c>
      <c r="U14" s="25">
        <f t="shared" si="1"/>
        <v>54</v>
      </c>
      <c r="V14" s="16">
        <f t="shared" si="2"/>
        <v>1</v>
      </c>
      <c r="W14" s="26">
        <f t="shared" si="3"/>
        <v>5</v>
      </c>
    </row>
    <row r="15" spans="1:23" s="26" customFormat="1" ht="14.25">
      <c r="A15" s="21">
        <v>10</v>
      </c>
      <c r="B15" s="22" t="s">
        <v>128</v>
      </c>
      <c r="C15" s="22" t="s">
        <v>129</v>
      </c>
      <c r="D15" s="28" t="s">
        <v>57</v>
      </c>
      <c r="E15" s="23">
        <v>4245</v>
      </c>
      <c r="F15" s="22">
        <v>1155</v>
      </c>
      <c r="G15" s="24"/>
      <c r="H15" s="25">
        <v>6</v>
      </c>
      <c r="I15" s="25"/>
      <c r="J15" s="25"/>
      <c r="K15" s="25"/>
      <c r="L15" s="25"/>
      <c r="M15" s="25"/>
      <c r="N15" s="25"/>
      <c r="O15" s="25"/>
      <c r="P15" s="25"/>
      <c r="Q15" s="25">
        <v>1</v>
      </c>
      <c r="R15" s="25"/>
      <c r="S15" s="25"/>
      <c r="T15" s="25">
        <f t="shared" si="0"/>
        <v>2</v>
      </c>
      <c r="U15" s="25">
        <f t="shared" si="1"/>
        <v>55</v>
      </c>
      <c r="V15" s="16">
        <f t="shared" si="2"/>
        <v>1</v>
      </c>
      <c r="W15" s="26">
        <f t="shared" si="3"/>
        <v>6</v>
      </c>
    </row>
    <row r="16" spans="1:23" s="26" customFormat="1" ht="14.25">
      <c r="A16" s="21">
        <v>11</v>
      </c>
      <c r="B16" s="22" t="s">
        <v>223</v>
      </c>
      <c r="C16" s="22" t="s">
        <v>224</v>
      </c>
      <c r="D16" s="22" t="s">
        <v>57</v>
      </c>
      <c r="E16" s="23">
        <v>3565</v>
      </c>
      <c r="F16" s="22">
        <v>1155</v>
      </c>
      <c r="G16" s="30"/>
      <c r="H16" s="25"/>
      <c r="I16" s="25"/>
      <c r="J16" s="25"/>
      <c r="K16" s="25"/>
      <c r="L16" s="25"/>
      <c r="M16" s="25"/>
      <c r="N16" s="25"/>
      <c r="O16" s="25">
        <v>8</v>
      </c>
      <c r="P16" s="25"/>
      <c r="Q16" s="25">
        <v>2</v>
      </c>
      <c r="R16" s="25"/>
      <c r="S16" s="25"/>
      <c r="T16" s="25">
        <f t="shared" si="0"/>
        <v>2</v>
      </c>
      <c r="U16" s="25">
        <f t="shared" si="1"/>
        <v>58</v>
      </c>
      <c r="V16" s="16">
        <f t="shared" si="2"/>
        <v>2</v>
      </c>
      <c r="W16" s="26">
        <f t="shared" si="3"/>
        <v>8</v>
      </c>
    </row>
    <row r="17" spans="1:23" s="26" customFormat="1" ht="14.25">
      <c r="A17" s="21">
        <v>12</v>
      </c>
      <c r="B17" s="22" t="s">
        <v>64</v>
      </c>
      <c r="C17" s="22" t="s">
        <v>65</v>
      </c>
      <c r="D17" s="28" t="s">
        <v>52</v>
      </c>
      <c r="E17" s="23">
        <v>167844</v>
      </c>
      <c r="F17" s="22">
        <v>1078</v>
      </c>
      <c r="G17" s="30"/>
      <c r="H17" s="25"/>
      <c r="I17" s="25"/>
      <c r="J17" s="25"/>
      <c r="K17" s="25"/>
      <c r="L17" s="25"/>
      <c r="M17" s="25"/>
      <c r="N17" s="25"/>
      <c r="O17" s="25"/>
      <c r="P17" s="25"/>
      <c r="Q17" s="25">
        <v>4</v>
      </c>
      <c r="R17" s="25"/>
      <c r="S17" s="25">
        <v>7</v>
      </c>
      <c r="T17" s="25">
        <f t="shared" si="0"/>
        <v>2</v>
      </c>
      <c r="U17" s="25">
        <f t="shared" si="1"/>
        <v>59</v>
      </c>
      <c r="V17" s="16">
        <f t="shared" si="2"/>
        <v>4</v>
      </c>
      <c r="W17" s="26">
        <f t="shared" si="3"/>
        <v>7</v>
      </c>
    </row>
    <row r="18" spans="1:23" s="26" customFormat="1" ht="14.25">
      <c r="A18" s="21">
        <v>13</v>
      </c>
      <c r="B18" s="22" t="s">
        <v>114</v>
      </c>
      <c r="C18" s="22" t="s">
        <v>115</v>
      </c>
      <c r="D18" s="22" t="s">
        <v>34</v>
      </c>
      <c r="E18" s="23">
        <v>22492</v>
      </c>
      <c r="F18" s="22">
        <v>1116</v>
      </c>
      <c r="G18" s="24"/>
      <c r="H18" s="25"/>
      <c r="I18" s="25"/>
      <c r="J18" s="25">
        <v>1</v>
      </c>
      <c r="K18" s="25"/>
      <c r="L18" s="25"/>
      <c r="M18" s="25"/>
      <c r="N18" s="25"/>
      <c r="O18" s="25"/>
      <c r="P18" s="25"/>
      <c r="Q18" s="25"/>
      <c r="R18" s="25"/>
      <c r="S18" s="25"/>
      <c r="T18" s="25">
        <f t="shared" si="0"/>
        <v>1</v>
      </c>
      <c r="U18" s="25">
        <f t="shared" si="1"/>
        <v>61</v>
      </c>
      <c r="V18" s="16">
        <f t="shared" si="2"/>
        <v>1</v>
      </c>
      <c r="W18" s="26" t="e">
        <f t="shared" si="3"/>
        <v>#NUM!</v>
      </c>
    </row>
    <row r="19" spans="1:23" s="26" customFormat="1" ht="14.25">
      <c r="A19" s="21">
        <v>14</v>
      </c>
      <c r="B19" s="22" t="s">
        <v>102</v>
      </c>
      <c r="C19" s="22" t="s">
        <v>135</v>
      </c>
      <c r="D19" s="22" t="s">
        <v>57</v>
      </c>
      <c r="E19" s="23">
        <v>4446</v>
      </c>
      <c r="F19" s="22">
        <v>1155</v>
      </c>
      <c r="G19" s="24"/>
      <c r="H19" s="25"/>
      <c r="I19" s="25"/>
      <c r="J19" s="25"/>
      <c r="K19" s="25"/>
      <c r="L19" s="25"/>
      <c r="M19" s="25">
        <v>1</v>
      </c>
      <c r="N19" s="25"/>
      <c r="O19" s="25"/>
      <c r="P19" s="25"/>
      <c r="Q19" s="25"/>
      <c r="R19" s="25"/>
      <c r="S19" s="25"/>
      <c r="T19" s="25">
        <f t="shared" si="0"/>
        <v>1</v>
      </c>
      <c r="U19" s="25">
        <f t="shared" si="1"/>
        <v>61</v>
      </c>
      <c r="V19" s="16">
        <f t="shared" si="2"/>
        <v>1</v>
      </c>
      <c r="W19" s="26" t="e">
        <f t="shared" si="3"/>
        <v>#NUM!</v>
      </c>
    </row>
    <row r="20" spans="1:23" s="26" customFormat="1" ht="14.25">
      <c r="A20" s="21">
        <v>15</v>
      </c>
      <c r="B20" s="28" t="s">
        <v>60</v>
      </c>
      <c r="C20" s="28" t="s">
        <v>61</v>
      </c>
      <c r="D20" s="28" t="s">
        <v>57</v>
      </c>
      <c r="E20" s="28">
        <v>4620</v>
      </c>
      <c r="F20" s="28">
        <v>1155</v>
      </c>
      <c r="G20" s="30"/>
      <c r="H20" s="25"/>
      <c r="I20" s="25"/>
      <c r="J20" s="25"/>
      <c r="K20" s="25"/>
      <c r="L20" s="25"/>
      <c r="M20" s="25"/>
      <c r="N20" s="25"/>
      <c r="O20" s="25">
        <v>1</v>
      </c>
      <c r="P20" s="25"/>
      <c r="Q20" s="25"/>
      <c r="R20" s="25"/>
      <c r="S20" s="25"/>
      <c r="T20" s="25">
        <f t="shared" si="0"/>
        <v>1</v>
      </c>
      <c r="U20" s="25">
        <f t="shared" si="1"/>
        <v>61</v>
      </c>
      <c r="V20" s="16">
        <f t="shared" si="2"/>
        <v>1</v>
      </c>
      <c r="W20" s="26" t="e">
        <f t="shared" si="3"/>
        <v>#NUM!</v>
      </c>
    </row>
    <row r="21" spans="1:23" s="26" customFormat="1" ht="14.25">
      <c r="A21" s="21">
        <v>16</v>
      </c>
      <c r="B21" s="21" t="s">
        <v>62</v>
      </c>
      <c r="C21" s="21" t="s">
        <v>117</v>
      </c>
      <c r="D21" s="22" t="s">
        <v>52</v>
      </c>
      <c r="E21" s="21">
        <v>52467</v>
      </c>
      <c r="F21" s="21">
        <v>1078</v>
      </c>
      <c r="G21" s="24"/>
      <c r="H21" s="25"/>
      <c r="I21" s="25">
        <v>2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>
        <f t="shared" si="0"/>
        <v>1</v>
      </c>
      <c r="U21" s="25">
        <f t="shared" si="1"/>
        <v>62</v>
      </c>
      <c r="V21" s="16">
        <f t="shared" si="2"/>
        <v>2</v>
      </c>
      <c r="W21" s="26" t="e">
        <f t="shared" si="3"/>
        <v>#NUM!</v>
      </c>
    </row>
    <row r="22" spans="1:23" s="26" customFormat="1" ht="14.25">
      <c r="A22" s="21">
        <v>17</v>
      </c>
      <c r="B22" s="22" t="s">
        <v>120</v>
      </c>
      <c r="C22" s="22" t="s">
        <v>121</v>
      </c>
      <c r="D22" s="22" t="s">
        <v>52</v>
      </c>
      <c r="E22" s="23">
        <v>85191</v>
      </c>
      <c r="F22" s="22">
        <v>1078</v>
      </c>
      <c r="G22" s="24"/>
      <c r="H22" s="25"/>
      <c r="I22" s="25"/>
      <c r="J22" s="25">
        <v>2</v>
      </c>
      <c r="K22" s="25"/>
      <c r="L22" s="25"/>
      <c r="M22" s="25"/>
      <c r="N22" s="25"/>
      <c r="O22" s="25"/>
      <c r="P22" s="25"/>
      <c r="Q22" s="25"/>
      <c r="R22" s="25"/>
      <c r="S22" s="25"/>
      <c r="T22" s="25">
        <f t="shared" si="0"/>
        <v>1</v>
      </c>
      <c r="U22" s="25">
        <f t="shared" si="1"/>
        <v>62</v>
      </c>
      <c r="V22" s="16">
        <f t="shared" si="2"/>
        <v>2</v>
      </c>
      <c r="W22" s="26" t="e">
        <f t="shared" si="3"/>
        <v>#NUM!</v>
      </c>
    </row>
    <row r="23" spans="1:23" s="26" customFormat="1" ht="14.25">
      <c r="A23" s="21">
        <v>18</v>
      </c>
      <c r="B23" s="22" t="s">
        <v>112</v>
      </c>
      <c r="C23" s="22" t="s">
        <v>82</v>
      </c>
      <c r="D23" s="22" t="s">
        <v>28</v>
      </c>
      <c r="E23" s="23">
        <v>945</v>
      </c>
      <c r="F23" s="21">
        <v>1059</v>
      </c>
      <c r="G23" s="24"/>
      <c r="H23" s="25"/>
      <c r="I23" s="25"/>
      <c r="J23" s="25">
        <v>2</v>
      </c>
      <c r="K23" s="25"/>
      <c r="L23" s="25"/>
      <c r="M23" s="25"/>
      <c r="N23" s="25"/>
      <c r="O23" s="25"/>
      <c r="P23" s="25"/>
      <c r="Q23" s="25"/>
      <c r="R23" s="25"/>
      <c r="S23" s="25"/>
      <c r="T23" s="25">
        <f t="shared" si="0"/>
        <v>1</v>
      </c>
      <c r="U23" s="25">
        <f t="shared" si="1"/>
        <v>62</v>
      </c>
      <c r="V23" s="16">
        <f t="shared" si="2"/>
        <v>2</v>
      </c>
      <c r="W23" s="26" t="e">
        <f t="shared" si="3"/>
        <v>#NUM!</v>
      </c>
    </row>
    <row r="24" spans="1:23" s="26" customFormat="1" ht="14.25">
      <c r="A24" s="21">
        <v>19</v>
      </c>
      <c r="B24" s="22" t="s">
        <v>48</v>
      </c>
      <c r="C24" s="22" t="s">
        <v>49</v>
      </c>
      <c r="D24" s="22" t="s">
        <v>28</v>
      </c>
      <c r="E24" s="23">
        <v>593</v>
      </c>
      <c r="F24" s="22">
        <v>1059</v>
      </c>
      <c r="G24" s="30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>
        <v>2</v>
      </c>
      <c r="T24" s="25">
        <f t="shared" si="0"/>
        <v>1</v>
      </c>
      <c r="U24" s="25">
        <f t="shared" si="1"/>
        <v>62</v>
      </c>
      <c r="V24" s="16">
        <f t="shared" si="2"/>
        <v>2</v>
      </c>
      <c r="W24" s="26" t="e">
        <f t="shared" si="3"/>
        <v>#NUM!</v>
      </c>
    </row>
    <row r="25" spans="1:23" s="26" customFormat="1" ht="14.25">
      <c r="A25" s="21">
        <v>20</v>
      </c>
      <c r="B25" s="27" t="s">
        <v>55</v>
      </c>
      <c r="C25" s="28" t="s">
        <v>56</v>
      </c>
      <c r="D25" s="22" t="s">
        <v>57</v>
      </c>
      <c r="E25" s="29">
        <v>4353</v>
      </c>
      <c r="F25" s="28">
        <v>1155</v>
      </c>
      <c r="G25" s="30"/>
      <c r="H25" s="25"/>
      <c r="I25" s="25"/>
      <c r="J25" s="25"/>
      <c r="K25" s="25"/>
      <c r="L25" s="25"/>
      <c r="M25" s="25"/>
      <c r="N25" s="25"/>
      <c r="O25" s="25">
        <v>2</v>
      </c>
      <c r="P25" s="25"/>
      <c r="Q25" s="25"/>
      <c r="R25" s="25"/>
      <c r="S25" s="25"/>
      <c r="T25" s="25">
        <f t="shared" si="0"/>
        <v>1</v>
      </c>
      <c r="U25" s="25">
        <f t="shared" si="1"/>
        <v>62</v>
      </c>
      <c r="V25" s="16">
        <f t="shared" si="2"/>
        <v>2</v>
      </c>
      <c r="W25" s="26" t="e">
        <f t="shared" si="3"/>
        <v>#NUM!</v>
      </c>
    </row>
    <row r="26" spans="1:23" s="26" customFormat="1" ht="14.25">
      <c r="A26" s="21">
        <v>21</v>
      </c>
      <c r="B26" s="22" t="s">
        <v>118</v>
      </c>
      <c r="C26" s="22" t="s">
        <v>119</v>
      </c>
      <c r="D26" s="22" t="s">
        <v>57</v>
      </c>
      <c r="E26" s="23">
        <v>4422</v>
      </c>
      <c r="F26" s="22">
        <v>1155</v>
      </c>
      <c r="G26" s="30"/>
      <c r="H26" s="25">
        <v>2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>
        <f t="shared" si="0"/>
        <v>1</v>
      </c>
      <c r="U26" s="25">
        <f t="shared" si="1"/>
        <v>62</v>
      </c>
      <c r="V26" s="16">
        <f t="shared" si="2"/>
        <v>2</v>
      </c>
      <c r="W26" s="26" t="e">
        <f t="shared" si="3"/>
        <v>#NUM!</v>
      </c>
    </row>
    <row r="27" spans="1:23" s="26" customFormat="1" ht="14.25">
      <c r="A27" s="21">
        <v>22</v>
      </c>
      <c r="B27" s="28" t="s">
        <v>102</v>
      </c>
      <c r="C27" s="28" t="s">
        <v>103</v>
      </c>
      <c r="D27" s="28" t="s">
        <v>57</v>
      </c>
      <c r="E27" s="29">
        <v>4153</v>
      </c>
      <c r="F27" s="28">
        <v>1155</v>
      </c>
      <c r="G27" s="30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v>2</v>
      </c>
      <c r="S27" s="25"/>
      <c r="T27" s="25">
        <f t="shared" si="0"/>
        <v>1</v>
      </c>
      <c r="U27" s="25">
        <f t="shared" si="1"/>
        <v>62</v>
      </c>
      <c r="V27" s="16">
        <f t="shared" si="2"/>
        <v>2</v>
      </c>
      <c r="W27" s="26" t="e">
        <f t="shared" si="3"/>
        <v>#NUM!</v>
      </c>
    </row>
    <row r="28" spans="1:23" s="26" customFormat="1" ht="14.25">
      <c r="A28" s="21">
        <v>23</v>
      </c>
      <c r="B28" s="22" t="s">
        <v>41</v>
      </c>
      <c r="C28" s="22" t="s">
        <v>80</v>
      </c>
      <c r="D28" s="22" t="s">
        <v>34</v>
      </c>
      <c r="E28" s="23">
        <v>22492</v>
      </c>
      <c r="F28" s="22">
        <v>1116</v>
      </c>
      <c r="G28" s="30"/>
      <c r="H28" s="25"/>
      <c r="I28" s="25"/>
      <c r="J28" s="25"/>
      <c r="K28" s="25"/>
      <c r="L28" s="25"/>
      <c r="M28" s="25"/>
      <c r="N28" s="25">
        <v>3</v>
      </c>
      <c r="O28" s="25"/>
      <c r="P28" s="25"/>
      <c r="Q28" s="25"/>
      <c r="R28" s="25"/>
      <c r="S28" s="25"/>
      <c r="T28" s="25">
        <f t="shared" si="0"/>
        <v>1</v>
      </c>
      <c r="U28" s="25">
        <f t="shared" si="1"/>
        <v>63</v>
      </c>
      <c r="V28" s="16">
        <f t="shared" si="2"/>
        <v>3</v>
      </c>
      <c r="W28" s="26" t="e">
        <f t="shared" si="3"/>
        <v>#NUM!</v>
      </c>
    </row>
    <row r="29" spans="1:23" s="26" customFormat="1" ht="14.25">
      <c r="A29" s="21">
        <v>24</v>
      </c>
      <c r="B29" s="22" t="s">
        <v>104</v>
      </c>
      <c r="C29" s="22" t="s">
        <v>105</v>
      </c>
      <c r="D29" s="28" t="s">
        <v>52</v>
      </c>
      <c r="E29" s="23">
        <v>130820</v>
      </c>
      <c r="F29" s="28">
        <v>1078</v>
      </c>
      <c r="G29" s="30"/>
      <c r="H29" s="25">
        <v>3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>
        <f t="shared" si="0"/>
        <v>1</v>
      </c>
      <c r="U29" s="25">
        <f t="shared" si="1"/>
        <v>63</v>
      </c>
      <c r="V29" s="16">
        <f t="shared" si="2"/>
        <v>3</v>
      </c>
      <c r="W29" s="26" t="e">
        <f t="shared" si="3"/>
        <v>#NUM!</v>
      </c>
    </row>
    <row r="30" spans="1:23" s="26" customFormat="1" ht="14.25">
      <c r="A30" s="21">
        <v>25</v>
      </c>
      <c r="B30" s="21" t="s">
        <v>186</v>
      </c>
      <c r="C30" s="21" t="s">
        <v>45</v>
      </c>
      <c r="D30" s="22" t="s">
        <v>179</v>
      </c>
      <c r="E30" s="21">
        <v>381</v>
      </c>
      <c r="F30" s="21">
        <v>1275</v>
      </c>
      <c r="G30" s="24"/>
      <c r="H30" s="25"/>
      <c r="I30" s="25"/>
      <c r="J30" s="25"/>
      <c r="K30" s="25"/>
      <c r="L30" s="25"/>
      <c r="M30" s="25">
        <v>3</v>
      </c>
      <c r="N30" s="25"/>
      <c r="O30" s="25"/>
      <c r="P30" s="25"/>
      <c r="Q30" s="25"/>
      <c r="R30" s="25"/>
      <c r="S30" s="25"/>
      <c r="T30" s="25">
        <f t="shared" si="0"/>
        <v>1</v>
      </c>
      <c r="U30" s="25">
        <f t="shared" si="1"/>
        <v>63</v>
      </c>
      <c r="V30" s="16">
        <f t="shared" si="2"/>
        <v>3</v>
      </c>
      <c r="W30" s="26" t="e">
        <f t="shared" si="3"/>
        <v>#NUM!</v>
      </c>
    </row>
    <row r="31" spans="1:23" s="26" customFormat="1" ht="14.25">
      <c r="A31" s="21">
        <v>26</v>
      </c>
      <c r="B31" s="28" t="s">
        <v>43</v>
      </c>
      <c r="C31" s="31" t="s">
        <v>44</v>
      </c>
      <c r="D31" s="28" t="s">
        <v>28</v>
      </c>
      <c r="E31" s="23">
        <v>949</v>
      </c>
      <c r="F31" s="28">
        <v>1059</v>
      </c>
      <c r="G31" s="30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>
        <v>3</v>
      </c>
      <c r="T31" s="25">
        <f t="shared" si="0"/>
        <v>1</v>
      </c>
      <c r="U31" s="25">
        <f t="shared" si="1"/>
        <v>63</v>
      </c>
      <c r="V31" s="16">
        <f t="shared" si="2"/>
        <v>3</v>
      </c>
      <c r="W31" s="26" t="e">
        <f t="shared" si="3"/>
        <v>#NUM!</v>
      </c>
    </row>
    <row r="32" spans="1:23" s="26" customFormat="1" ht="14.25">
      <c r="A32" s="21">
        <v>27</v>
      </c>
      <c r="B32" s="28" t="s">
        <v>90</v>
      </c>
      <c r="C32" s="28" t="s">
        <v>124</v>
      </c>
      <c r="D32" s="28" t="s">
        <v>125</v>
      </c>
      <c r="E32" s="29">
        <v>4086</v>
      </c>
      <c r="F32" s="27">
        <v>1127</v>
      </c>
      <c r="G32" s="30"/>
      <c r="H32" s="25">
        <v>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>
        <f t="shared" si="0"/>
        <v>1</v>
      </c>
      <c r="U32" s="25">
        <f t="shared" si="1"/>
        <v>64</v>
      </c>
      <c r="V32" s="16">
        <f t="shared" si="2"/>
        <v>4</v>
      </c>
      <c r="W32" s="26" t="e">
        <f t="shared" si="3"/>
        <v>#NUM!</v>
      </c>
    </row>
    <row r="33" spans="1:23" s="26" customFormat="1" ht="14.25">
      <c r="A33" s="21">
        <v>28</v>
      </c>
      <c r="B33" s="21" t="s">
        <v>26</v>
      </c>
      <c r="C33" s="22" t="s">
        <v>27</v>
      </c>
      <c r="D33" s="22" t="s">
        <v>28</v>
      </c>
      <c r="E33" s="23">
        <v>950</v>
      </c>
      <c r="F33" s="22">
        <v>1059</v>
      </c>
      <c r="G33" s="24"/>
      <c r="H33" s="25"/>
      <c r="I33" s="25"/>
      <c r="J33" s="25"/>
      <c r="K33" s="25"/>
      <c r="L33" s="25"/>
      <c r="M33" s="25"/>
      <c r="N33" s="25">
        <v>7</v>
      </c>
      <c r="O33" s="25"/>
      <c r="P33" s="25"/>
      <c r="Q33" s="25"/>
      <c r="R33" s="25"/>
      <c r="S33" s="25">
        <v>9</v>
      </c>
      <c r="T33" s="25">
        <f t="shared" si="0"/>
        <v>2</v>
      </c>
      <c r="U33" s="25">
        <f t="shared" si="1"/>
        <v>64</v>
      </c>
      <c r="V33" s="16">
        <f t="shared" si="2"/>
        <v>7</v>
      </c>
      <c r="W33" s="26">
        <f t="shared" si="3"/>
        <v>9</v>
      </c>
    </row>
    <row r="34" spans="1:23" s="26" customFormat="1" ht="14.25">
      <c r="A34" s="21">
        <v>29</v>
      </c>
      <c r="B34" s="28" t="s">
        <v>41</v>
      </c>
      <c r="C34" s="28" t="s">
        <v>80</v>
      </c>
      <c r="D34" s="28" t="s">
        <v>28</v>
      </c>
      <c r="E34" s="29">
        <v>313</v>
      </c>
      <c r="F34" s="28">
        <v>1059</v>
      </c>
      <c r="G34" s="24"/>
      <c r="H34" s="25"/>
      <c r="I34" s="25"/>
      <c r="J34" s="25"/>
      <c r="K34" s="25"/>
      <c r="L34" s="25"/>
      <c r="M34" s="25"/>
      <c r="N34" s="25">
        <v>4</v>
      </c>
      <c r="O34" s="25"/>
      <c r="P34" s="25"/>
      <c r="Q34" s="25"/>
      <c r="R34" s="25"/>
      <c r="S34" s="25"/>
      <c r="T34" s="25">
        <f t="shared" si="0"/>
        <v>1</v>
      </c>
      <c r="U34" s="25">
        <f t="shared" si="1"/>
        <v>64</v>
      </c>
      <c r="V34" s="16">
        <f t="shared" si="2"/>
        <v>4</v>
      </c>
      <c r="W34" s="26" t="e">
        <f t="shared" si="3"/>
        <v>#NUM!</v>
      </c>
    </row>
    <row r="35" spans="1:23" s="26" customFormat="1" ht="14.25">
      <c r="A35" s="21">
        <v>30</v>
      </c>
      <c r="B35" s="22" t="s">
        <v>159</v>
      </c>
      <c r="C35" s="22" t="s">
        <v>160</v>
      </c>
      <c r="D35" s="28" t="s">
        <v>161</v>
      </c>
      <c r="E35" s="23">
        <v>146443</v>
      </c>
      <c r="F35" s="22">
        <v>1101</v>
      </c>
      <c r="G35" s="30"/>
      <c r="H35" s="25"/>
      <c r="I35" s="25"/>
      <c r="J35" s="25"/>
      <c r="K35" s="25"/>
      <c r="L35" s="25"/>
      <c r="M35" s="25"/>
      <c r="N35" s="25"/>
      <c r="O35" s="25"/>
      <c r="P35" s="25"/>
      <c r="Q35" s="25">
        <v>5</v>
      </c>
      <c r="R35" s="25"/>
      <c r="S35" s="25"/>
      <c r="T35" s="25">
        <f t="shared" si="0"/>
        <v>1</v>
      </c>
      <c r="U35" s="25">
        <f t="shared" si="1"/>
        <v>65</v>
      </c>
      <c r="V35" s="16">
        <f t="shared" si="2"/>
        <v>5</v>
      </c>
      <c r="W35" s="26" t="e">
        <f t="shared" si="3"/>
        <v>#NUM!</v>
      </c>
    </row>
    <row r="36" spans="1:23" s="26" customFormat="1" ht="14.25">
      <c r="A36" s="21">
        <v>31</v>
      </c>
      <c r="B36" s="28" t="s">
        <v>225</v>
      </c>
      <c r="C36" s="28" t="s">
        <v>173</v>
      </c>
      <c r="D36" s="28" t="s">
        <v>52</v>
      </c>
      <c r="E36" s="29">
        <v>88707</v>
      </c>
      <c r="F36" s="28">
        <v>1078</v>
      </c>
      <c r="G36" s="30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v>5</v>
      </c>
      <c r="S36" s="25"/>
      <c r="T36" s="25">
        <f t="shared" si="0"/>
        <v>1</v>
      </c>
      <c r="U36" s="25">
        <f t="shared" si="1"/>
        <v>65</v>
      </c>
      <c r="V36" s="16">
        <f t="shared" si="2"/>
        <v>5</v>
      </c>
      <c r="W36" s="26" t="e">
        <f t="shared" si="3"/>
        <v>#NUM!</v>
      </c>
    </row>
    <row r="37" spans="1:23" s="26" customFormat="1" ht="14.25">
      <c r="A37" s="21">
        <v>32</v>
      </c>
      <c r="B37" s="28" t="s">
        <v>118</v>
      </c>
      <c r="C37" s="28" t="s">
        <v>226</v>
      </c>
      <c r="D37" s="28" t="s">
        <v>52</v>
      </c>
      <c r="E37" s="28">
        <v>167961</v>
      </c>
      <c r="F37" s="28">
        <v>1078</v>
      </c>
      <c r="G37" s="24"/>
      <c r="H37" s="25"/>
      <c r="I37" s="25"/>
      <c r="J37" s="25"/>
      <c r="K37" s="25"/>
      <c r="L37" s="25"/>
      <c r="M37" s="25"/>
      <c r="N37" s="25">
        <v>6</v>
      </c>
      <c r="O37" s="25"/>
      <c r="P37" s="25"/>
      <c r="Q37" s="25"/>
      <c r="R37" s="25"/>
      <c r="S37" s="25"/>
      <c r="T37" s="25">
        <f t="shared" si="0"/>
        <v>1</v>
      </c>
      <c r="U37" s="25">
        <f t="shared" si="1"/>
        <v>66</v>
      </c>
      <c r="V37" s="16">
        <f t="shared" si="2"/>
        <v>6</v>
      </c>
      <c r="W37" s="26" t="e">
        <f t="shared" si="3"/>
        <v>#NUM!</v>
      </c>
    </row>
    <row r="38" spans="1:23" s="26" customFormat="1" ht="14.25">
      <c r="A38" s="21">
        <v>33</v>
      </c>
      <c r="B38" s="22" t="s">
        <v>53</v>
      </c>
      <c r="C38" s="22" t="s">
        <v>54</v>
      </c>
      <c r="D38" s="22" t="s">
        <v>28</v>
      </c>
      <c r="E38" s="23">
        <v>589</v>
      </c>
      <c r="F38" s="22">
        <v>1059</v>
      </c>
      <c r="G38" s="30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>
        <v>6</v>
      </c>
      <c r="T38" s="25">
        <f t="shared" si="0"/>
        <v>1</v>
      </c>
      <c r="U38" s="25">
        <f t="shared" si="1"/>
        <v>66</v>
      </c>
      <c r="V38" s="16">
        <f t="shared" si="2"/>
        <v>6</v>
      </c>
      <c r="W38" s="26" t="e">
        <f t="shared" si="3"/>
        <v>#NUM!</v>
      </c>
    </row>
    <row r="39" spans="1:23" s="26" customFormat="1" ht="14.25">
      <c r="A39" s="21">
        <v>34</v>
      </c>
      <c r="B39" s="28" t="s">
        <v>72</v>
      </c>
      <c r="C39" s="28" t="s">
        <v>73</v>
      </c>
      <c r="D39" s="28" t="s">
        <v>57</v>
      </c>
      <c r="E39" s="23">
        <v>4283</v>
      </c>
      <c r="F39" s="28">
        <v>1155</v>
      </c>
      <c r="G39" s="24"/>
      <c r="H39" s="25"/>
      <c r="I39" s="25"/>
      <c r="J39" s="25"/>
      <c r="K39" s="25"/>
      <c r="L39" s="25"/>
      <c r="M39" s="25"/>
      <c r="N39" s="25"/>
      <c r="O39" s="25">
        <v>6</v>
      </c>
      <c r="P39" s="25"/>
      <c r="Q39" s="25"/>
      <c r="R39" s="25"/>
      <c r="S39" s="25"/>
      <c r="T39" s="25">
        <f t="shared" si="0"/>
        <v>1</v>
      </c>
      <c r="U39" s="25">
        <f t="shared" si="1"/>
        <v>66</v>
      </c>
      <c r="V39" s="16">
        <f t="shared" si="2"/>
        <v>6</v>
      </c>
      <c r="W39" s="26" t="e">
        <f t="shared" si="3"/>
        <v>#NUM!</v>
      </c>
    </row>
    <row r="40" spans="1:23" s="26" customFormat="1" ht="14.25">
      <c r="A40" s="21">
        <v>35</v>
      </c>
      <c r="B40" s="22" t="s">
        <v>64</v>
      </c>
      <c r="C40" s="22" t="s">
        <v>212</v>
      </c>
      <c r="D40" s="28" t="s">
        <v>57</v>
      </c>
      <c r="E40" s="23">
        <v>1620</v>
      </c>
      <c r="F40" s="22">
        <v>1155</v>
      </c>
      <c r="G40" s="30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>
        <v>6</v>
      </c>
      <c r="S40" s="25"/>
      <c r="T40" s="25">
        <f t="shared" si="0"/>
        <v>1</v>
      </c>
      <c r="U40" s="25">
        <f t="shared" si="1"/>
        <v>66</v>
      </c>
      <c r="V40" s="16">
        <f t="shared" si="2"/>
        <v>6</v>
      </c>
      <c r="W40" s="26" t="e">
        <f t="shared" si="3"/>
        <v>#NUM!</v>
      </c>
    </row>
    <row r="41" spans="1:23" s="26" customFormat="1" ht="14.25">
      <c r="A41" s="21">
        <v>36</v>
      </c>
      <c r="B41" s="28" t="s">
        <v>85</v>
      </c>
      <c r="C41" s="28" t="s">
        <v>166</v>
      </c>
      <c r="D41" s="28" t="s">
        <v>34</v>
      </c>
      <c r="E41" s="28">
        <v>22544</v>
      </c>
      <c r="F41" s="28">
        <v>1116</v>
      </c>
      <c r="G41" s="30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>
        <v>8</v>
      </c>
      <c r="T41" s="25">
        <f t="shared" si="0"/>
        <v>1</v>
      </c>
      <c r="U41" s="25">
        <f t="shared" si="1"/>
        <v>68</v>
      </c>
      <c r="V41" s="16">
        <f t="shared" si="2"/>
        <v>8</v>
      </c>
      <c r="W41" s="26" t="e">
        <f t="shared" si="3"/>
        <v>#NUM!</v>
      </c>
    </row>
    <row r="42" spans="1:23" s="26" customFormat="1" ht="14.25">
      <c r="A42" s="21">
        <v>37</v>
      </c>
      <c r="B42" s="28" t="s">
        <v>227</v>
      </c>
      <c r="C42" s="28" t="s">
        <v>228</v>
      </c>
      <c r="D42" s="28" t="s">
        <v>52</v>
      </c>
      <c r="E42" s="28">
        <v>85228</v>
      </c>
      <c r="F42" s="28">
        <v>1078</v>
      </c>
      <c r="G42" s="30"/>
      <c r="H42" s="25"/>
      <c r="I42" s="25"/>
      <c r="J42" s="25"/>
      <c r="K42" s="25"/>
      <c r="L42" s="25"/>
      <c r="M42" s="25"/>
      <c r="N42" s="25"/>
      <c r="O42" s="25"/>
      <c r="P42" s="25"/>
      <c r="Q42" s="25">
        <v>8</v>
      </c>
      <c r="R42" s="25"/>
      <c r="S42" s="25"/>
      <c r="T42" s="25">
        <f t="shared" si="0"/>
        <v>1</v>
      </c>
      <c r="U42" s="25">
        <f t="shared" si="1"/>
        <v>68</v>
      </c>
      <c r="V42" s="16">
        <f t="shared" si="2"/>
        <v>8</v>
      </c>
      <c r="W42" s="26" t="e">
        <f t="shared" si="3"/>
        <v>#NUM!</v>
      </c>
    </row>
    <row r="43" spans="1:23" s="26" customFormat="1" ht="14.25">
      <c r="A43" s="21">
        <v>38</v>
      </c>
      <c r="B43" s="22" t="s">
        <v>78</v>
      </c>
      <c r="C43" s="22" t="s">
        <v>79</v>
      </c>
      <c r="D43" s="22" t="s">
        <v>57</v>
      </c>
      <c r="E43" s="23">
        <v>3735</v>
      </c>
      <c r="F43" s="22">
        <v>1155</v>
      </c>
      <c r="G43" s="24"/>
      <c r="H43" s="25"/>
      <c r="I43" s="25">
        <v>8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>
        <f t="shared" si="0"/>
        <v>1</v>
      </c>
      <c r="U43" s="25">
        <f t="shared" si="1"/>
        <v>68</v>
      </c>
      <c r="V43" s="16">
        <f t="shared" si="2"/>
        <v>8</v>
      </c>
      <c r="W43" s="26" t="e">
        <f t="shared" si="3"/>
        <v>#NUM!</v>
      </c>
    </row>
    <row r="44" spans="1:23" s="26" customFormat="1" ht="14.25">
      <c r="A44" s="21">
        <v>39</v>
      </c>
      <c r="B44" s="28" t="s">
        <v>26</v>
      </c>
      <c r="C44" s="28" t="s">
        <v>229</v>
      </c>
      <c r="D44" s="28" t="s">
        <v>34</v>
      </c>
      <c r="E44" s="23">
        <v>15746</v>
      </c>
      <c r="F44" s="28">
        <v>1116</v>
      </c>
      <c r="G44" s="30"/>
      <c r="H44" s="25"/>
      <c r="I44" s="25"/>
      <c r="J44" s="25"/>
      <c r="K44" s="25"/>
      <c r="L44" s="25"/>
      <c r="M44" s="25"/>
      <c r="N44" s="25"/>
      <c r="O44" s="25"/>
      <c r="P44" s="25"/>
      <c r="Q44" s="25">
        <v>9</v>
      </c>
      <c r="R44" s="25"/>
      <c r="S44" s="25"/>
      <c r="T44" s="25">
        <f t="shared" si="0"/>
        <v>1</v>
      </c>
      <c r="U44" s="25">
        <f t="shared" si="1"/>
        <v>69</v>
      </c>
      <c r="V44" s="16">
        <f t="shared" si="2"/>
        <v>9</v>
      </c>
      <c r="W44" s="26" t="e">
        <f t="shared" si="3"/>
        <v>#NUM!</v>
      </c>
    </row>
  </sheetData>
  <printOptions/>
  <pageMargins left="0.75" right="0.75" top="1" bottom="1" header="0.5" footer="0.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BK88"/>
  <sheetViews>
    <sheetView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C3" sqref="C3"/>
    </sheetView>
  </sheetViews>
  <sheetFormatPr defaultColWidth="12.421875" defaultRowHeight="12.75"/>
  <cols>
    <col min="1" max="1" width="8.140625" style="1" bestFit="1" customWidth="1"/>
    <col min="2" max="2" width="12.421875" style="1" customWidth="1"/>
    <col min="3" max="3" width="12.7109375" style="1" bestFit="1" customWidth="1"/>
    <col min="4" max="4" width="11.421875" style="1" customWidth="1"/>
    <col min="5" max="5" width="8.57421875" style="1" bestFit="1" customWidth="1"/>
    <col min="6" max="6" width="8.7109375" style="1" bestFit="1" customWidth="1"/>
    <col min="7" max="7" width="4.57421875" style="4" customWidth="1"/>
    <col min="8" max="15" width="8.140625" style="1" bestFit="1" customWidth="1"/>
    <col min="16" max="16" width="8.140625" style="32" bestFit="1" customWidth="1"/>
    <col min="17" max="19" width="8.140625" style="1" bestFit="1" customWidth="1"/>
    <col min="20" max="20" width="9.7109375" style="6" customWidth="1"/>
    <col min="21" max="21" width="7.28125" style="6" customWidth="1"/>
    <col min="22" max="22" width="20.57421875" style="17" bestFit="1" customWidth="1"/>
    <col min="23" max="23" width="6.7109375" style="1" customWidth="1"/>
    <col min="24" max="55" width="9.8515625" style="1" customWidth="1"/>
    <col min="56" max="57" width="8.57421875" style="1" customWidth="1"/>
    <col min="58" max="59" width="9.8515625" style="1" customWidth="1"/>
    <col min="60" max="61" width="8.57421875" style="1" customWidth="1"/>
    <col min="62" max="63" width="9.8515625" style="1" customWidth="1"/>
    <col min="64" max="16384" width="12.421875" style="1" customWidth="1"/>
  </cols>
  <sheetData>
    <row r="1" spans="2:63" ht="18">
      <c r="B1" s="2" t="s">
        <v>110</v>
      </c>
      <c r="E1" s="3"/>
      <c r="H1" s="5">
        <v>38802</v>
      </c>
      <c r="I1" s="5">
        <v>38816</v>
      </c>
      <c r="J1" s="5">
        <v>38823</v>
      </c>
      <c r="K1" s="5">
        <v>38830</v>
      </c>
      <c r="L1" s="5">
        <v>38837</v>
      </c>
      <c r="M1" s="5">
        <v>38844</v>
      </c>
      <c r="N1" s="5">
        <v>38851</v>
      </c>
      <c r="O1" s="5">
        <v>38858</v>
      </c>
      <c r="P1" s="5">
        <v>38865</v>
      </c>
      <c r="Q1" s="5">
        <v>38879</v>
      </c>
      <c r="R1" s="5">
        <v>38886</v>
      </c>
      <c r="S1" s="5">
        <v>38893</v>
      </c>
      <c r="T1" s="6" t="s">
        <v>1</v>
      </c>
      <c r="V1" s="7" t="s">
        <v>2</v>
      </c>
      <c r="W1" s="8">
        <v>4</v>
      </c>
      <c r="X1" s="1" t="s">
        <v>3</v>
      </c>
      <c r="AA1" s="9"/>
      <c r="AE1" s="9"/>
      <c r="AI1" s="9"/>
      <c r="AM1" s="9"/>
      <c r="AQ1" s="9"/>
      <c r="AU1" s="9"/>
      <c r="AY1" s="9"/>
      <c r="BC1" s="9"/>
      <c r="BG1" s="9"/>
      <c r="BK1" s="9"/>
    </row>
    <row r="2" spans="2:27" ht="18">
      <c r="B2" s="2" t="s">
        <v>130</v>
      </c>
      <c r="C2" s="10"/>
      <c r="D2" s="2" t="s">
        <v>47</v>
      </c>
      <c r="H2" s="11" t="s">
        <v>7</v>
      </c>
      <c r="I2" s="12" t="s">
        <v>7</v>
      </c>
      <c r="J2" s="11" t="s">
        <v>7</v>
      </c>
      <c r="K2" s="11" t="s">
        <v>7</v>
      </c>
      <c r="L2" s="11" t="s">
        <v>7</v>
      </c>
      <c r="M2" s="11" t="s">
        <v>7</v>
      </c>
      <c r="N2" s="11" t="s">
        <v>7</v>
      </c>
      <c r="O2" s="11" t="s">
        <v>7</v>
      </c>
      <c r="P2" s="11" t="s">
        <v>7</v>
      </c>
      <c r="Q2" s="11" t="s">
        <v>7</v>
      </c>
      <c r="R2" s="11" t="s">
        <v>7</v>
      </c>
      <c r="S2" s="11" t="s">
        <v>7</v>
      </c>
      <c r="T2" s="6" t="s">
        <v>8</v>
      </c>
      <c r="V2" s="7" t="s">
        <v>9</v>
      </c>
      <c r="W2" s="1">
        <f>ROUNDDOWN(W1*2/3,0)</f>
        <v>2</v>
      </c>
      <c r="AA2" s="9"/>
    </row>
    <row r="3" spans="2:23" ht="15">
      <c r="B3" s="13" t="s">
        <v>218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 t="s">
        <v>10</v>
      </c>
      <c r="U3" s="16" t="s">
        <v>11</v>
      </c>
      <c r="W3" s="18"/>
    </row>
    <row r="4" spans="2:24" ht="14.25">
      <c r="B4" s="19"/>
      <c r="D4" s="1" t="s">
        <v>12</v>
      </c>
      <c r="E4" s="1" t="s">
        <v>13</v>
      </c>
      <c r="F4" s="1" t="s">
        <v>14</v>
      </c>
      <c r="G4" s="4" t="s">
        <v>15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6" t="s">
        <v>16</v>
      </c>
      <c r="U4" s="6" t="s">
        <v>17</v>
      </c>
      <c r="V4" s="17" t="s">
        <v>18</v>
      </c>
      <c r="W4" s="8">
        <v>15</v>
      </c>
      <c r="X4" s="1" t="s">
        <v>19</v>
      </c>
    </row>
    <row r="5" spans="1:23" ht="14.25">
      <c r="A5" s="1" t="s">
        <v>7</v>
      </c>
      <c r="B5" s="1" t="s">
        <v>20</v>
      </c>
      <c r="D5" s="1" t="s">
        <v>21</v>
      </c>
      <c r="E5" s="1" t="s">
        <v>22</v>
      </c>
      <c r="F5" s="1" t="s">
        <v>23</v>
      </c>
      <c r="G5" s="4" t="s">
        <v>24</v>
      </c>
      <c r="H5" s="20" t="s">
        <v>25</v>
      </c>
      <c r="I5" s="20" t="s">
        <v>25</v>
      </c>
      <c r="J5" s="14">
        <v>4</v>
      </c>
      <c r="K5" s="14" t="s">
        <v>25</v>
      </c>
      <c r="L5" s="14"/>
      <c r="M5" s="14" t="s">
        <v>25</v>
      </c>
      <c r="N5" s="14">
        <v>4</v>
      </c>
      <c r="O5" s="14"/>
      <c r="P5" s="14">
        <v>3</v>
      </c>
      <c r="Q5" s="14" t="s">
        <v>219</v>
      </c>
      <c r="R5" s="14" t="s">
        <v>219</v>
      </c>
      <c r="S5" s="14">
        <v>15</v>
      </c>
      <c r="V5" s="16"/>
      <c r="W5" s="1">
        <f>W4+1</f>
        <v>16</v>
      </c>
    </row>
    <row r="6" spans="1:23" s="26" customFormat="1" ht="14.25">
      <c r="A6" s="21">
        <v>1</v>
      </c>
      <c r="B6" s="28" t="s">
        <v>43</v>
      </c>
      <c r="C6" s="31" t="s">
        <v>44</v>
      </c>
      <c r="D6" s="28" t="s">
        <v>28</v>
      </c>
      <c r="E6" s="23">
        <v>949</v>
      </c>
      <c r="F6" s="28">
        <v>1059</v>
      </c>
      <c r="G6" s="30"/>
      <c r="H6" s="25"/>
      <c r="I6" s="25"/>
      <c r="J6" s="25"/>
      <c r="K6" s="25"/>
      <c r="L6" s="25"/>
      <c r="M6" s="25"/>
      <c r="N6" s="25">
        <v>1</v>
      </c>
      <c r="O6" s="25"/>
      <c r="P6" s="25"/>
      <c r="Q6" s="25"/>
      <c r="R6" s="25"/>
      <c r="S6" s="25">
        <v>6</v>
      </c>
      <c r="T6" s="25">
        <f aca="true" t="shared" si="0" ref="T6:T27">COUNTA(H6:S6)</f>
        <v>2</v>
      </c>
      <c r="U6" s="25">
        <f aca="true" t="shared" si="1" ref="U6:U27">SUM(H6:S6)+(W$2-T6)*W$5</f>
        <v>7</v>
      </c>
      <c r="V6" s="16">
        <f aca="true" t="shared" si="2" ref="V6:V27">SMALL(H6:S6,1)</f>
        <v>1</v>
      </c>
      <c r="W6" s="26">
        <f aca="true" t="shared" si="3" ref="W6:W27">SMALL(H6:S6,2)</f>
        <v>6</v>
      </c>
    </row>
    <row r="7" spans="1:23" s="26" customFormat="1" ht="14.25">
      <c r="A7" s="21">
        <v>2</v>
      </c>
      <c r="B7" s="28" t="s">
        <v>85</v>
      </c>
      <c r="C7" s="28" t="s">
        <v>166</v>
      </c>
      <c r="D7" s="28" t="s">
        <v>34</v>
      </c>
      <c r="E7" s="28">
        <v>22544</v>
      </c>
      <c r="F7" s="28">
        <v>1116</v>
      </c>
      <c r="G7" s="30"/>
      <c r="H7" s="25"/>
      <c r="I7" s="25"/>
      <c r="J7" s="25"/>
      <c r="K7" s="25"/>
      <c r="L7" s="25"/>
      <c r="M7" s="25"/>
      <c r="N7" s="25"/>
      <c r="O7" s="25"/>
      <c r="P7" s="25">
        <v>2</v>
      </c>
      <c r="Q7" s="25"/>
      <c r="R7" s="25"/>
      <c r="S7" s="25">
        <v>10</v>
      </c>
      <c r="T7" s="25">
        <f t="shared" si="0"/>
        <v>2</v>
      </c>
      <c r="U7" s="25">
        <f t="shared" si="1"/>
        <v>12</v>
      </c>
      <c r="V7" s="16">
        <f t="shared" si="2"/>
        <v>2</v>
      </c>
      <c r="W7" s="26">
        <f t="shared" si="3"/>
        <v>10</v>
      </c>
    </row>
    <row r="8" spans="1:23" s="26" customFormat="1" ht="14.25">
      <c r="A8" s="21">
        <v>3</v>
      </c>
      <c r="B8" s="28" t="s">
        <v>91</v>
      </c>
      <c r="C8" s="28" t="s">
        <v>92</v>
      </c>
      <c r="D8" s="28" t="s">
        <v>68</v>
      </c>
      <c r="E8" s="29">
        <v>212</v>
      </c>
      <c r="F8" s="28">
        <v>1173</v>
      </c>
      <c r="G8" s="30"/>
      <c r="H8" s="25"/>
      <c r="I8" s="25"/>
      <c r="J8" s="25">
        <v>4</v>
      </c>
      <c r="K8" s="25"/>
      <c r="L8" s="25"/>
      <c r="M8" s="25"/>
      <c r="N8" s="25"/>
      <c r="O8" s="25"/>
      <c r="P8" s="25"/>
      <c r="Q8" s="25"/>
      <c r="R8" s="25"/>
      <c r="S8" s="25">
        <v>12</v>
      </c>
      <c r="T8" s="25">
        <f t="shared" si="0"/>
        <v>2</v>
      </c>
      <c r="U8" s="25">
        <f t="shared" si="1"/>
        <v>16</v>
      </c>
      <c r="V8" s="16">
        <f t="shared" si="2"/>
        <v>4</v>
      </c>
      <c r="W8" s="26">
        <f t="shared" si="3"/>
        <v>12</v>
      </c>
    </row>
    <row r="9" spans="1:23" s="26" customFormat="1" ht="14.25">
      <c r="A9" s="21">
        <v>4</v>
      </c>
      <c r="B9" s="21" t="s">
        <v>62</v>
      </c>
      <c r="C9" s="21" t="s">
        <v>117</v>
      </c>
      <c r="D9" s="22" t="s">
        <v>52</v>
      </c>
      <c r="E9" s="21">
        <v>52467</v>
      </c>
      <c r="F9" s="21">
        <v>1078</v>
      </c>
      <c r="G9" s="24"/>
      <c r="H9" s="25"/>
      <c r="I9" s="25"/>
      <c r="J9" s="25"/>
      <c r="K9" s="25"/>
      <c r="L9" s="25"/>
      <c r="M9" s="25"/>
      <c r="N9" s="25"/>
      <c r="O9" s="25"/>
      <c r="P9" s="25">
        <v>1</v>
      </c>
      <c r="Q9" s="25"/>
      <c r="R9" s="25"/>
      <c r="S9" s="25"/>
      <c r="T9" s="25">
        <f t="shared" si="0"/>
        <v>1</v>
      </c>
      <c r="U9" s="25">
        <f t="shared" si="1"/>
        <v>17</v>
      </c>
      <c r="V9" s="16">
        <f t="shared" si="2"/>
        <v>1</v>
      </c>
      <c r="W9" s="26" t="e">
        <f t="shared" si="3"/>
        <v>#NUM!</v>
      </c>
    </row>
    <row r="10" spans="1:23" s="26" customFormat="1" ht="14.25">
      <c r="A10" s="21">
        <v>5</v>
      </c>
      <c r="B10" s="22" t="s">
        <v>192</v>
      </c>
      <c r="C10" s="22" t="s">
        <v>193</v>
      </c>
      <c r="D10" s="22" t="s">
        <v>28</v>
      </c>
      <c r="E10" s="23">
        <v>600</v>
      </c>
      <c r="F10" s="22">
        <v>1059</v>
      </c>
      <c r="G10" s="30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1</v>
      </c>
      <c r="T10" s="25">
        <f t="shared" si="0"/>
        <v>1</v>
      </c>
      <c r="U10" s="25">
        <f t="shared" si="1"/>
        <v>17</v>
      </c>
      <c r="V10" s="16">
        <f t="shared" si="2"/>
        <v>1</v>
      </c>
      <c r="W10" s="26" t="e">
        <f t="shared" si="3"/>
        <v>#NUM!</v>
      </c>
    </row>
    <row r="11" spans="1:23" s="26" customFormat="1" ht="14.25">
      <c r="A11" s="21">
        <v>6</v>
      </c>
      <c r="B11" s="21" t="s">
        <v>26</v>
      </c>
      <c r="C11" s="21" t="s">
        <v>45</v>
      </c>
      <c r="D11" s="22" t="s">
        <v>34</v>
      </c>
      <c r="E11" s="21">
        <v>20552</v>
      </c>
      <c r="F11" s="21">
        <v>1116</v>
      </c>
      <c r="G11" s="24"/>
      <c r="H11" s="25"/>
      <c r="I11" s="25"/>
      <c r="J11" s="25">
        <v>1</v>
      </c>
      <c r="K11" s="25"/>
      <c r="L11" s="25"/>
      <c r="M11" s="25"/>
      <c r="N11" s="25"/>
      <c r="O11" s="25"/>
      <c r="P11" s="25"/>
      <c r="Q11" s="25"/>
      <c r="R11" s="25"/>
      <c r="S11" s="25"/>
      <c r="T11" s="25">
        <f t="shared" si="0"/>
        <v>1</v>
      </c>
      <c r="U11" s="25">
        <f t="shared" si="1"/>
        <v>17</v>
      </c>
      <c r="V11" s="16">
        <f t="shared" si="2"/>
        <v>1</v>
      </c>
      <c r="W11" s="26" t="e">
        <f t="shared" si="3"/>
        <v>#NUM!</v>
      </c>
    </row>
    <row r="12" spans="1:23" s="26" customFormat="1" ht="14.25">
      <c r="A12" s="21">
        <v>7</v>
      </c>
      <c r="B12" s="21" t="s">
        <v>26</v>
      </c>
      <c r="C12" s="22" t="s">
        <v>27</v>
      </c>
      <c r="D12" s="22" t="s">
        <v>28</v>
      </c>
      <c r="E12" s="23">
        <v>950</v>
      </c>
      <c r="F12" s="22">
        <v>1059</v>
      </c>
      <c r="G12" s="24"/>
      <c r="H12" s="25"/>
      <c r="I12" s="25"/>
      <c r="J12" s="25"/>
      <c r="K12" s="25"/>
      <c r="L12" s="25"/>
      <c r="M12" s="25"/>
      <c r="N12" s="25">
        <v>3</v>
      </c>
      <c r="O12" s="25"/>
      <c r="P12" s="25"/>
      <c r="Q12" s="25"/>
      <c r="R12" s="25"/>
      <c r="S12" s="25">
        <v>14</v>
      </c>
      <c r="T12" s="25">
        <f t="shared" si="0"/>
        <v>2</v>
      </c>
      <c r="U12" s="25">
        <f t="shared" si="1"/>
        <v>17</v>
      </c>
      <c r="V12" s="16">
        <f t="shared" si="2"/>
        <v>3</v>
      </c>
      <c r="W12" s="26">
        <f t="shared" si="3"/>
        <v>14</v>
      </c>
    </row>
    <row r="13" spans="1:23" s="26" customFormat="1" ht="14.25">
      <c r="A13" s="21">
        <v>8</v>
      </c>
      <c r="B13" s="22" t="s">
        <v>81</v>
      </c>
      <c r="C13" s="22" t="s">
        <v>82</v>
      </c>
      <c r="D13" s="22" t="s">
        <v>28</v>
      </c>
      <c r="E13" s="23">
        <v>945</v>
      </c>
      <c r="F13" s="21">
        <v>1059</v>
      </c>
      <c r="G13" s="24"/>
      <c r="H13" s="25"/>
      <c r="I13" s="25"/>
      <c r="J13" s="25">
        <v>2</v>
      </c>
      <c r="K13" s="25"/>
      <c r="L13" s="25"/>
      <c r="M13" s="25"/>
      <c r="N13" s="25"/>
      <c r="O13" s="25"/>
      <c r="P13" s="25"/>
      <c r="Q13" s="25"/>
      <c r="R13" s="25"/>
      <c r="S13" s="25"/>
      <c r="T13" s="25">
        <f t="shared" si="0"/>
        <v>1</v>
      </c>
      <c r="U13" s="25">
        <f t="shared" si="1"/>
        <v>18</v>
      </c>
      <c r="V13" s="16">
        <f t="shared" si="2"/>
        <v>2</v>
      </c>
      <c r="W13" s="26" t="e">
        <f t="shared" si="3"/>
        <v>#NUM!</v>
      </c>
    </row>
    <row r="14" spans="1:23" s="26" customFormat="1" ht="14.25">
      <c r="A14" s="21">
        <v>9</v>
      </c>
      <c r="B14" s="28" t="s">
        <v>112</v>
      </c>
      <c r="C14" s="28" t="s">
        <v>113</v>
      </c>
      <c r="D14" s="22" t="s">
        <v>57</v>
      </c>
      <c r="E14" s="29">
        <v>3844</v>
      </c>
      <c r="F14" s="28">
        <v>1155</v>
      </c>
      <c r="G14" s="30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v>2</v>
      </c>
      <c r="T14" s="25">
        <f t="shared" si="0"/>
        <v>1</v>
      </c>
      <c r="U14" s="25">
        <f t="shared" si="1"/>
        <v>18</v>
      </c>
      <c r="V14" s="16">
        <f t="shared" si="2"/>
        <v>2</v>
      </c>
      <c r="W14" s="26" t="e">
        <f t="shared" si="3"/>
        <v>#NUM!</v>
      </c>
    </row>
    <row r="15" spans="1:23" s="26" customFormat="1" ht="14.25">
      <c r="A15" s="21">
        <v>10</v>
      </c>
      <c r="B15" s="28" t="s">
        <v>190</v>
      </c>
      <c r="C15" s="28" t="s">
        <v>162</v>
      </c>
      <c r="D15" s="28" t="s">
        <v>28</v>
      </c>
      <c r="E15" s="29">
        <v>947</v>
      </c>
      <c r="F15" s="28">
        <v>1059</v>
      </c>
      <c r="G15" s="30"/>
      <c r="H15" s="25"/>
      <c r="I15" s="25"/>
      <c r="J15" s="25"/>
      <c r="K15" s="25"/>
      <c r="L15" s="25"/>
      <c r="M15" s="25"/>
      <c r="N15" s="25">
        <v>2</v>
      </c>
      <c r="O15" s="25"/>
      <c r="P15" s="25"/>
      <c r="Q15" s="25"/>
      <c r="R15" s="25"/>
      <c r="S15" s="25"/>
      <c r="T15" s="25">
        <f t="shared" si="0"/>
        <v>1</v>
      </c>
      <c r="U15" s="25">
        <f t="shared" si="1"/>
        <v>18</v>
      </c>
      <c r="V15" s="16">
        <f t="shared" si="2"/>
        <v>2</v>
      </c>
      <c r="W15" s="26" t="e">
        <f t="shared" si="3"/>
        <v>#NUM!</v>
      </c>
    </row>
    <row r="16" spans="1:23" s="26" customFormat="1" ht="14.25">
      <c r="A16" s="21">
        <v>11</v>
      </c>
      <c r="B16" s="28" t="s">
        <v>90</v>
      </c>
      <c r="C16" s="28" t="s">
        <v>134</v>
      </c>
      <c r="D16" s="22" t="s">
        <v>57</v>
      </c>
      <c r="E16" s="29">
        <v>4165</v>
      </c>
      <c r="F16" s="28">
        <v>1155</v>
      </c>
      <c r="G16" s="30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>
        <v>3</v>
      </c>
      <c r="T16" s="25">
        <f t="shared" si="0"/>
        <v>1</v>
      </c>
      <c r="U16" s="25">
        <f t="shared" si="1"/>
        <v>19</v>
      </c>
      <c r="V16" s="16">
        <f t="shared" si="2"/>
        <v>3</v>
      </c>
      <c r="W16" s="26" t="e">
        <f t="shared" si="3"/>
        <v>#NUM!</v>
      </c>
    </row>
    <row r="17" spans="1:23" s="26" customFormat="1" ht="14.25">
      <c r="A17" s="21">
        <v>12</v>
      </c>
      <c r="B17" s="21" t="s">
        <v>143</v>
      </c>
      <c r="C17" s="22" t="s">
        <v>167</v>
      </c>
      <c r="D17" s="22" t="s">
        <v>34</v>
      </c>
      <c r="E17" s="23">
        <v>20515</v>
      </c>
      <c r="F17" s="22">
        <v>1116</v>
      </c>
      <c r="G17" s="24"/>
      <c r="H17" s="25"/>
      <c r="I17" s="25"/>
      <c r="J17" s="25"/>
      <c r="K17" s="25"/>
      <c r="L17" s="25"/>
      <c r="M17" s="25"/>
      <c r="N17" s="25"/>
      <c r="O17" s="25"/>
      <c r="P17" s="25">
        <v>3</v>
      </c>
      <c r="Q17" s="25"/>
      <c r="R17" s="25"/>
      <c r="S17" s="25"/>
      <c r="T17" s="25">
        <f t="shared" si="0"/>
        <v>1</v>
      </c>
      <c r="U17" s="25">
        <f t="shared" si="1"/>
        <v>19</v>
      </c>
      <c r="V17" s="16">
        <f t="shared" si="2"/>
        <v>3</v>
      </c>
      <c r="W17" s="26" t="e">
        <f t="shared" si="3"/>
        <v>#NUM!</v>
      </c>
    </row>
    <row r="18" spans="1:23" s="26" customFormat="1" ht="14.25">
      <c r="A18" s="21">
        <v>13</v>
      </c>
      <c r="B18" s="21" t="s">
        <v>122</v>
      </c>
      <c r="C18" s="21" t="s">
        <v>131</v>
      </c>
      <c r="D18" s="21" t="s">
        <v>52</v>
      </c>
      <c r="E18" s="21">
        <v>85191</v>
      </c>
      <c r="F18" s="21">
        <v>1078</v>
      </c>
      <c r="G18" s="24"/>
      <c r="H18" s="25"/>
      <c r="I18" s="25"/>
      <c r="J18" s="25">
        <v>3</v>
      </c>
      <c r="K18" s="25"/>
      <c r="L18" s="25"/>
      <c r="M18" s="25"/>
      <c r="N18" s="25"/>
      <c r="O18" s="25"/>
      <c r="P18" s="25"/>
      <c r="Q18" s="25"/>
      <c r="R18" s="25"/>
      <c r="S18" s="25"/>
      <c r="T18" s="25">
        <f t="shared" si="0"/>
        <v>1</v>
      </c>
      <c r="U18" s="25">
        <f t="shared" si="1"/>
        <v>19</v>
      </c>
      <c r="V18" s="16">
        <f t="shared" si="2"/>
        <v>3</v>
      </c>
      <c r="W18" s="26" t="e">
        <f t="shared" si="3"/>
        <v>#NUM!</v>
      </c>
    </row>
    <row r="19" spans="1:23" s="26" customFormat="1" ht="14.25">
      <c r="A19" s="21">
        <v>14</v>
      </c>
      <c r="B19" s="22" t="s">
        <v>41</v>
      </c>
      <c r="C19" s="22" t="s">
        <v>42</v>
      </c>
      <c r="D19" s="22" t="s">
        <v>28</v>
      </c>
      <c r="E19" s="23">
        <v>587</v>
      </c>
      <c r="F19" s="21">
        <v>1059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>
        <v>4</v>
      </c>
      <c r="T19" s="25">
        <f t="shared" si="0"/>
        <v>1</v>
      </c>
      <c r="U19" s="25">
        <f t="shared" si="1"/>
        <v>20</v>
      </c>
      <c r="V19" s="16">
        <f t="shared" si="2"/>
        <v>4</v>
      </c>
      <c r="W19" s="26" t="e">
        <f t="shared" si="3"/>
        <v>#NUM!</v>
      </c>
    </row>
    <row r="20" spans="1:23" s="26" customFormat="1" ht="14.25">
      <c r="A20" s="21">
        <v>15</v>
      </c>
      <c r="B20" s="22" t="s">
        <v>29</v>
      </c>
      <c r="C20" s="22" t="s">
        <v>30</v>
      </c>
      <c r="D20" s="22" t="s">
        <v>31</v>
      </c>
      <c r="E20" s="23">
        <v>21361</v>
      </c>
      <c r="F20" s="22">
        <v>1089</v>
      </c>
      <c r="G20" s="30"/>
      <c r="H20" s="25"/>
      <c r="I20" s="25"/>
      <c r="J20" s="25"/>
      <c r="K20" s="25"/>
      <c r="L20" s="25"/>
      <c r="M20" s="25"/>
      <c r="N20" s="25">
        <v>4</v>
      </c>
      <c r="O20" s="25"/>
      <c r="P20" s="25"/>
      <c r="Q20" s="25"/>
      <c r="R20" s="25"/>
      <c r="S20" s="25"/>
      <c r="T20" s="25">
        <f t="shared" si="0"/>
        <v>1</v>
      </c>
      <c r="U20" s="25">
        <f t="shared" si="1"/>
        <v>20</v>
      </c>
      <c r="V20" s="16">
        <f t="shared" si="2"/>
        <v>4</v>
      </c>
      <c r="W20" s="26" t="e">
        <f t="shared" si="3"/>
        <v>#NUM!</v>
      </c>
    </row>
    <row r="21" spans="1:23" s="26" customFormat="1" ht="14.25">
      <c r="A21" s="21">
        <v>16</v>
      </c>
      <c r="B21" s="22" t="s">
        <v>37</v>
      </c>
      <c r="C21" s="22" t="s">
        <v>38</v>
      </c>
      <c r="D21" s="22" t="s">
        <v>28</v>
      </c>
      <c r="E21" s="23">
        <v>732</v>
      </c>
      <c r="F21" s="22">
        <v>1059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>
        <v>5</v>
      </c>
      <c r="T21" s="25">
        <f t="shared" si="0"/>
        <v>1</v>
      </c>
      <c r="U21" s="25">
        <f t="shared" si="1"/>
        <v>21</v>
      </c>
      <c r="V21" s="16">
        <f t="shared" si="2"/>
        <v>5</v>
      </c>
      <c r="W21" s="26" t="e">
        <f t="shared" si="3"/>
        <v>#NUM!</v>
      </c>
    </row>
    <row r="22" spans="1:23" s="26" customFormat="1" ht="14.25">
      <c r="A22" s="21">
        <v>17</v>
      </c>
      <c r="B22" s="22" t="s">
        <v>48</v>
      </c>
      <c r="C22" s="22" t="s">
        <v>49</v>
      </c>
      <c r="D22" s="22" t="s">
        <v>28</v>
      </c>
      <c r="E22" s="23">
        <v>593</v>
      </c>
      <c r="F22" s="22">
        <v>1059</v>
      </c>
      <c r="G22" s="30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>
        <v>7</v>
      </c>
      <c r="T22" s="25">
        <f t="shared" si="0"/>
        <v>1</v>
      </c>
      <c r="U22" s="25">
        <f t="shared" si="1"/>
        <v>23</v>
      </c>
      <c r="V22" s="16">
        <f t="shared" si="2"/>
        <v>7</v>
      </c>
      <c r="W22" s="26" t="e">
        <f t="shared" si="3"/>
        <v>#NUM!</v>
      </c>
    </row>
    <row r="23" spans="1:23" s="26" customFormat="1" ht="14.25">
      <c r="A23" s="21">
        <v>18</v>
      </c>
      <c r="B23" s="22" t="s">
        <v>53</v>
      </c>
      <c r="C23" s="22" t="s">
        <v>54</v>
      </c>
      <c r="D23" s="22" t="s">
        <v>28</v>
      </c>
      <c r="E23" s="23">
        <v>589</v>
      </c>
      <c r="F23" s="22">
        <v>1059</v>
      </c>
      <c r="G23" s="30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8</v>
      </c>
      <c r="T23" s="25">
        <f t="shared" si="0"/>
        <v>1</v>
      </c>
      <c r="U23" s="25">
        <f t="shared" si="1"/>
        <v>24</v>
      </c>
      <c r="V23" s="16">
        <f t="shared" si="2"/>
        <v>8</v>
      </c>
      <c r="W23" s="26" t="e">
        <f t="shared" si="3"/>
        <v>#NUM!</v>
      </c>
    </row>
    <row r="24" spans="1:23" s="26" customFormat="1" ht="14.25">
      <c r="A24" s="21">
        <v>19</v>
      </c>
      <c r="B24" s="28" t="s">
        <v>41</v>
      </c>
      <c r="C24" s="28" t="s">
        <v>80</v>
      </c>
      <c r="D24" s="28" t="s">
        <v>28</v>
      </c>
      <c r="E24" s="29">
        <v>313</v>
      </c>
      <c r="F24" s="28">
        <v>1059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>
        <v>9</v>
      </c>
      <c r="T24" s="25">
        <f t="shared" si="0"/>
        <v>1</v>
      </c>
      <c r="U24" s="25">
        <f t="shared" si="1"/>
        <v>25</v>
      </c>
      <c r="V24" s="16">
        <f t="shared" si="2"/>
        <v>9</v>
      </c>
      <c r="W24" s="26" t="e">
        <f t="shared" si="3"/>
        <v>#NUM!</v>
      </c>
    </row>
    <row r="25" spans="1:23" s="26" customFormat="1" ht="14.25">
      <c r="A25" s="21">
        <v>20</v>
      </c>
      <c r="B25" s="22" t="s">
        <v>168</v>
      </c>
      <c r="C25" s="22" t="s">
        <v>220</v>
      </c>
      <c r="D25" s="22" t="s">
        <v>57</v>
      </c>
      <c r="E25" s="23">
        <v>3308</v>
      </c>
      <c r="F25" s="22">
        <v>1155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11</v>
      </c>
      <c r="T25" s="25">
        <f t="shared" si="0"/>
        <v>1</v>
      </c>
      <c r="U25" s="25">
        <f t="shared" si="1"/>
        <v>27</v>
      </c>
      <c r="V25" s="16">
        <f t="shared" si="2"/>
        <v>11</v>
      </c>
      <c r="W25" s="26" t="e">
        <f t="shared" si="3"/>
        <v>#NUM!</v>
      </c>
    </row>
    <row r="26" spans="1:23" s="26" customFormat="1" ht="14.25">
      <c r="A26" s="21">
        <v>21</v>
      </c>
      <c r="B26" s="22" t="s">
        <v>126</v>
      </c>
      <c r="C26" s="22" t="s">
        <v>127</v>
      </c>
      <c r="D26" s="22" t="s">
        <v>31</v>
      </c>
      <c r="E26" s="23">
        <v>21362</v>
      </c>
      <c r="F26" s="22">
        <v>1089</v>
      </c>
      <c r="G26" s="30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>
        <v>13</v>
      </c>
      <c r="T26" s="25">
        <f t="shared" si="0"/>
        <v>1</v>
      </c>
      <c r="U26" s="25">
        <f t="shared" si="1"/>
        <v>29</v>
      </c>
      <c r="V26" s="16">
        <f t="shared" si="2"/>
        <v>13</v>
      </c>
      <c r="W26" s="26" t="e">
        <f t="shared" si="3"/>
        <v>#NUM!</v>
      </c>
    </row>
    <row r="27" spans="1:23" s="26" customFormat="1" ht="14.25">
      <c r="A27" s="21">
        <v>22</v>
      </c>
      <c r="B27" s="28" t="s">
        <v>85</v>
      </c>
      <c r="C27" s="28" t="s">
        <v>86</v>
      </c>
      <c r="D27" s="28" t="s">
        <v>28</v>
      </c>
      <c r="E27" s="29">
        <v>946</v>
      </c>
      <c r="F27" s="28">
        <v>1059</v>
      </c>
      <c r="G27" s="30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>
        <v>16</v>
      </c>
      <c r="T27" s="25">
        <f t="shared" si="0"/>
        <v>1</v>
      </c>
      <c r="U27" s="25">
        <f t="shared" si="1"/>
        <v>32</v>
      </c>
      <c r="V27" s="16">
        <f t="shared" si="2"/>
        <v>16</v>
      </c>
      <c r="W27" s="26" t="e">
        <f t="shared" si="3"/>
        <v>#NUM!</v>
      </c>
    </row>
    <row r="28" spans="1:22" s="26" customFormat="1" ht="14.25">
      <c r="A28" s="21"/>
      <c r="G28" s="38"/>
      <c r="P28" s="6"/>
      <c r="T28" s="6"/>
      <c r="U28" s="6"/>
      <c r="V28" s="16"/>
    </row>
    <row r="29" spans="1:22" s="26" customFormat="1" ht="18">
      <c r="A29" s="21"/>
      <c r="C29" s="42" t="s">
        <v>221</v>
      </c>
      <c r="G29" s="38"/>
      <c r="P29" s="6"/>
      <c r="T29" s="6"/>
      <c r="U29" s="6"/>
      <c r="V29" s="16"/>
    </row>
    <row r="30" spans="1:22" s="26" customFormat="1" ht="14.25">
      <c r="A30" s="21"/>
      <c r="G30" s="38"/>
      <c r="P30" s="6"/>
      <c r="T30" s="6"/>
      <c r="U30" s="6"/>
      <c r="V30" s="16"/>
    </row>
    <row r="31" spans="1:22" s="26" customFormat="1" ht="14.25">
      <c r="A31" s="21"/>
      <c r="G31" s="38"/>
      <c r="P31" s="6"/>
      <c r="T31" s="6"/>
      <c r="U31" s="6"/>
      <c r="V31" s="16"/>
    </row>
    <row r="32" spans="1:22" s="26" customFormat="1" ht="15">
      <c r="A32" s="21"/>
      <c r="G32" s="38"/>
      <c r="I32" s="34"/>
      <c r="P32" s="6"/>
      <c r="T32" s="6"/>
      <c r="U32" s="6"/>
      <c r="V32" s="16"/>
    </row>
    <row r="33" spans="1:22" s="26" customFormat="1" ht="15">
      <c r="A33" s="21"/>
      <c r="G33" s="38"/>
      <c r="I33" s="34"/>
      <c r="P33" s="6"/>
      <c r="T33" s="6"/>
      <c r="U33" s="6"/>
      <c r="V33" s="16"/>
    </row>
    <row r="34" spans="1:22" s="26" customFormat="1" ht="15">
      <c r="A34" s="21"/>
      <c r="G34" s="38"/>
      <c r="I34" s="34"/>
      <c r="P34" s="6"/>
      <c r="T34" s="6"/>
      <c r="U34" s="6"/>
      <c r="V34" s="16"/>
    </row>
    <row r="35" spans="1:22" s="26" customFormat="1" ht="14.25">
      <c r="A35" s="21"/>
      <c r="G35" s="38"/>
      <c r="I35" s="1"/>
      <c r="P35" s="6"/>
      <c r="T35" s="6"/>
      <c r="U35" s="6"/>
      <c r="V35" s="16"/>
    </row>
    <row r="36" spans="7:22" s="26" customFormat="1" ht="14.25">
      <c r="G36" s="38"/>
      <c r="I36" s="1"/>
      <c r="P36" s="6"/>
      <c r="T36" s="6"/>
      <c r="U36" s="6"/>
      <c r="V36" s="16"/>
    </row>
    <row r="37" spans="7:22" s="26" customFormat="1" ht="14.25">
      <c r="G37" s="38"/>
      <c r="I37" s="1"/>
      <c r="P37" s="6"/>
      <c r="T37" s="6"/>
      <c r="U37" s="6"/>
      <c r="V37" s="16"/>
    </row>
    <row r="38" spans="7:22" s="26" customFormat="1" ht="14.25">
      <c r="G38" s="38"/>
      <c r="I38" s="1"/>
      <c r="P38" s="6"/>
      <c r="T38" s="6"/>
      <c r="U38" s="6"/>
      <c r="V38" s="16"/>
    </row>
    <row r="39" spans="7:22" s="26" customFormat="1" ht="14.25">
      <c r="G39" s="38"/>
      <c r="I39" s="1"/>
      <c r="P39" s="6"/>
      <c r="T39" s="6"/>
      <c r="U39" s="6"/>
      <c r="V39" s="16"/>
    </row>
    <row r="40" spans="7:22" s="26" customFormat="1" ht="14.25">
      <c r="G40" s="38"/>
      <c r="I40" s="1"/>
      <c r="P40" s="6"/>
      <c r="T40" s="6"/>
      <c r="U40" s="6"/>
      <c r="V40" s="16"/>
    </row>
    <row r="41" spans="7:22" s="26" customFormat="1" ht="14.25">
      <c r="G41" s="38"/>
      <c r="I41" s="1"/>
      <c r="P41" s="6"/>
      <c r="T41" s="6"/>
      <c r="U41" s="6"/>
      <c r="V41" s="16"/>
    </row>
    <row r="42" spans="7:22" s="34" customFormat="1" ht="15">
      <c r="G42" s="35"/>
      <c r="I42" s="1"/>
      <c r="P42" s="36"/>
      <c r="T42" s="6"/>
      <c r="U42" s="6"/>
      <c r="V42" s="37"/>
    </row>
    <row r="43" spans="7:22" s="34" customFormat="1" ht="15">
      <c r="G43" s="35"/>
      <c r="I43" s="1"/>
      <c r="P43" s="36"/>
      <c r="T43" s="6"/>
      <c r="U43" s="6"/>
      <c r="V43" s="37"/>
    </row>
    <row r="44" spans="7:22" s="34" customFormat="1" ht="15">
      <c r="G44" s="35"/>
      <c r="P44" s="36"/>
      <c r="T44" s="6"/>
      <c r="U44" s="6"/>
      <c r="V44" s="37"/>
    </row>
    <row r="45" spans="7:22" s="34" customFormat="1" ht="15">
      <c r="G45" s="35"/>
      <c r="I45" s="1"/>
      <c r="P45" s="36"/>
      <c r="T45" s="6"/>
      <c r="U45" s="6"/>
      <c r="V45" s="37"/>
    </row>
    <row r="46" spans="7:22" s="34" customFormat="1" ht="15">
      <c r="G46" s="35"/>
      <c r="I46" s="1"/>
      <c r="P46" s="36"/>
      <c r="T46" s="6"/>
      <c r="U46" s="6"/>
      <c r="V46" s="37"/>
    </row>
    <row r="47" spans="7:22" s="34" customFormat="1" ht="15">
      <c r="G47" s="35"/>
      <c r="P47" s="36"/>
      <c r="T47" s="6"/>
      <c r="U47" s="6"/>
      <c r="V47" s="37"/>
    </row>
    <row r="48" spans="7:22" s="34" customFormat="1" ht="15">
      <c r="G48" s="35"/>
      <c r="I48" s="1"/>
      <c r="P48" s="36"/>
      <c r="T48" s="6"/>
      <c r="U48" s="6"/>
      <c r="V48" s="37"/>
    </row>
    <row r="49" spans="7:22" s="34" customFormat="1" ht="15">
      <c r="G49" s="35"/>
      <c r="I49" s="1"/>
      <c r="P49" s="36"/>
      <c r="T49" s="6"/>
      <c r="U49" s="6"/>
      <c r="V49" s="37"/>
    </row>
    <row r="50" spans="7:22" s="34" customFormat="1" ht="15">
      <c r="G50" s="35"/>
      <c r="P50" s="36"/>
      <c r="T50" s="6"/>
      <c r="U50" s="6"/>
      <c r="V50" s="37"/>
    </row>
    <row r="51" spans="7:22" s="34" customFormat="1" ht="15">
      <c r="G51" s="35"/>
      <c r="I51" s="1"/>
      <c r="P51" s="36"/>
      <c r="T51" s="6"/>
      <c r="U51" s="6"/>
      <c r="V51" s="37"/>
    </row>
    <row r="52" spans="7:22" s="34" customFormat="1" ht="15">
      <c r="G52" s="35"/>
      <c r="I52" s="1"/>
      <c r="P52" s="36"/>
      <c r="T52" s="6"/>
      <c r="U52" s="6"/>
      <c r="V52" s="37"/>
    </row>
    <row r="53" spans="7:22" s="34" customFormat="1" ht="15">
      <c r="G53" s="35"/>
      <c r="P53" s="36"/>
      <c r="T53" s="6"/>
      <c r="U53" s="6"/>
      <c r="V53" s="37"/>
    </row>
    <row r="54" spans="7:22" s="34" customFormat="1" ht="15">
      <c r="G54" s="35"/>
      <c r="I54" s="1"/>
      <c r="P54" s="36"/>
      <c r="T54" s="6"/>
      <c r="U54" s="6"/>
      <c r="V54" s="37"/>
    </row>
    <row r="55" spans="7:22" s="34" customFormat="1" ht="15">
      <c r="G55" s="35"/>
      <c r="I55" s="1"/>
      <c r="P55" s="36"/>
      <c r="T55" s="6"/>
      <c r="U55" s="6"/>
      <c r="V55" s="37"/>
    </row>
    <row r="56" spans="7:22" s="34" customFormat="1" ht="15">
      <c r="G56" s="35"/>
      <c r="P56" s="36"/>
      <c r="T56" s="6"/>
      <c r="U56" s="6"/>
      <c r="V56" s="37"/>
    </row>
    <row r="57" spans="7:22" s="34" customFormat="1" ht="15">
      <c r="G57" s="35"/>
      <c r="I57" s="26"/>
      <c r="P57" s="36"/>
      <c r="T57" s="6"/>
      <c r="U57" s="6"/>
      <c r="V57" s="37"/>
    </row>
    <row r="58" spans="7:22" s="34" customFormat="1" ht="15">
      <c r="G58" s="35"/>
      <c r="I58" s="26"/>
      <c r="P58" s="36"/>
      <c r="T58" s="6"/>
      <c r="U58" s="6"/>
      <c r="V58" s="37"/>
    </row>
    <row r="59" spans="7:22" s="34" customFormat="1" ht="15">
      <c r="G59" s="35"/>
      <c r="I59" s="26"/>
      <c r="P59" s="36"/>
      <c r="T59" s="6"/>
      <c r="U59" s="6"/>
      <c r="V59" s="37"/>
    </row>
    <row r="60" spans="7:22" s="34" customFormat="1" ht="15">
      <c r="G60" s="35"/>
      <c r="I60" s="26"/>
      <c r="P60" s="36"/>
      <c r="T60" s="6"/>
      <c r="U60" s="6"/>
      <c r="V60" s="37"/>
    </row>
    <row r="61" spans="7:22" s="34" customFormat="1" ht="15">
      <c r="G61" s="35"/>
      <c r="I61" s="26"/>
      <c r="P61" s="36"/>
      <c r="T61" s="6"/>
      <c r="U61" s="6"/>
      <c r="V61" s="37"/>
    </row>
    <row r="62" spans="7:22" s="34" customFormat="1" ht="15">
      <c r="G62" s="35"/>
      <c r="I62" s="26"/>
      <c r="P62" s="36"/>
      <c r="T62" s="6"/>
      <c r="U62" s="6"/>
      <c r="V62" s="37"/>
    </row>
    <row r="63" spans="7:22" s="34" customFormat="1" ht="15">
      <c r="G63" s="35"/>
      <c r="I63" s="26"/>
      <c r="P63" s="36"/>
      <c r="T63" s="6"/>
      <c r="U63" s="6"/>
      <c r="V63" s="37"/>
    </row>
    <row r="64" spans="7:22" s="34" customFormat="1" ht="15">
      <c r="G64" s="35"/>
      <c r="I64" s="26"/>
      <c r="P64" s="36"/>
      <c r="T64" s="6"/>
      <c r="U64" s="6"/>
      <c r="V64" s="37"/>
    </row>
    <row r="65" spans="7:22" s="34" customFormat="1" ht="15">
      <c r="G65" s="35"/>
      <c r="I65" s="26"/>
      <c r="P65" s="36"/>
      <c r="T65" s="6"/>
      <c r="U65" s="6"/>
      <c r="V65" s="37"/>
    </row>
    <row r="66" spans="7:22" s="34" customFormat="1" ht="15">
      <c r="G66" s="35"/>
      <c r="I66" s="26"/>
      <c r="P66" s="36"/>
      <c r="T66" s="6"/>
      <c r="U66" s="6"/>
      <c r="V66" s="37"/>
    </row>
    <row r="67" spans="7:22" s="34" customFormat="1" ht="15">
      <c r="G67" s="35"/>
      <c r="P67" s="36"/>
      <c r="T67" s="6"/>
      <c r="U67" s="6"/>
      <c r="V67" s="37"/>
    </row>
    <row r="68" spans="7:22" s="34" customFormat="1" ht="15">
      <c r="G68" s="35"/>
      <c r="P68" s="36"/>
      <c r="T68" s="6"/>
      <c r="U68" s="6"/>
      <c r="V68" s="37"/>
    </row>
    <row r="69" ht="15">
      <c r="I69" s="34"/>
    </row>
    <row r="70" ht="15">
      <c r="I70" s="34"/>
    </row>
    <row r="71" ht="15">
      <c r="I71" s="34"/>
    </row>
    <row r="72" ht="15">
      <c r="I72" s="34"/>
    </row>
    <row r="73" ht="15">
      <c r="I73" s="34"/>
    </row>
    <row r="74" ht="15">
      <c r="I74" s="34"/>
    </row>
    <row r="75" ht="15">
      <c r="I75" s="34"/>
    </row>
    <row r="76" ht="15">
      <c r="I76" s="34"/>
    </row>
    <row r="77" ht="15">
      <c r="I77" s="34"/>
    </row>
    <row r="78" ht="15">
      <c r="I78" s="34"/>
    </row>
    <row r="79" ht="15">
      <c r="I79" s="34"/>
    </row>
    <row r="80" ht="15">
      <c r="I80" s="34"/>
    </row>
    <row r="81" ht="15">
      <c r="I81" s="34"/>
    </row>
    <row r="82" ht="15">
      <c r="I82" s="34"/>
    </row>
    <row r="83" ht="15">
      <c r="I83" s="34"/>
    </row>
    <row r="84" ht="15">
      <c r="I84" s="34"/>
    </row>
    <row r="85" ht="15">
      <c r="I85" s="34"/>
    </row>
    <row r="86" ht="15">
      <c r="I86" s="34"/>
    </row>
    <row r="87" ht="15">
      <c r="I87" s="34"/>
    </row>
    <row r="88" ht="15">
      <c r="I88" s="34"/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BI107"/>
  <sheetViews>
    <sheetView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R6" sqref="R6:S15"/>
    </sheetView>
  </sheetViews>
  <sheetFormatPr defaultColWidth="12.421875" defaultRowHeight="12.75"/>
  <cols>
    <col min="1" max="1" width="8.140625" style="1" bestFit="1" customWidth="1"/>
    <col min="2" max="2" width="12.421875" style="1" customWidth="1"/>
    <col min="3" max="3" width="14.00390625" style="1" customWidth="1"/>
    <col min="4" max="4" width="11.421875" style="1" customWidth="1"/>
    <col min="5" max="5" width="8.57421875" style="1" bestFit="1" customWidth="1"/>
    <col min="6" max="6" width="8.7109375" style="1" bestFit="1" customWidth="1"/>
    <col min="7" max="7" width="4.57421875" style="4" customWidth="1"/>
    <col min="8" max="15" width="8.140625" style="1" bestFit="1" customWidth="1"/>
    <col min="16" max="16" width="8.140625" style="32" bestFit="1" customWidth="1"/>
    <col min="17" max="17" width="8.140625" style="1" bestFit="1" customWidth="1"/>
    <col min="18" max="18" width="9.7109375" style="6" customWidth="1"/>
    <col min="19" max="19" width="7.28125" style="6" customWidth="1"/>
    <col min="20" max="20" width="20.57421875" style="17" bestFit="1" customWidth="1"/>
    <col min="21" max="21" width="6.7109375" style="1" customWidth="1"/>
    <col min="22" max="53" width="9.8515625" style="1" customWidth="1"/>
    <col min="54" max="55" width="8.57421875" style="1" customWidth="1"/>
    <col min="56" max="57" width="9.8515625" style="1" customWidth="1"/>
    <col min="58" max="59" width="8.57421875" style="1" customWidth="1"/>
    <col min="60" max="61" width="9.8515625" style="1" customWidth="1"/>
    <col min="62" max="16384" width="12.421875" style="1" customWidth="1"/>
  </cols>
  <sheetData>
    <row r="1" spans="2:61" ht="18">
      <c r="B1" s="2" t="s">
        <v>158</v>
      </c>
      <c r="E1" s="3"/>
      <c r="H1" s="5">
        <v>38794</v>
      </c>
      <c r="I1" s="5">
        <v>38815</v>
      </c>
      <c r="J1" s="5">
        <v>38822</v>
      </c>
      <c r="K1" s="5">
        <v>38836</v>
      </c>
      <c r="L1" s="5">
        <v>38843</v>
      </c>
      <c r="M1" s="5">
        <v>38850</v>
      </c>
      <c r="N1" s="5">
        <v>38857</v>
      </c>
      <c r="O1" s="5">
        <v>38864</v>
      </c>
      <c r="P1" s="5">
        <v>38885</v>
      </c>
      <c r="Q1" s="5">
        <v>38892</v>
      </c>
      <c r="R1" s="6" t="s">
        <v>1</v>
      </c>
      <c r="T1" s="7" t="s">
        <v>2</v>
      </c>
      <c r="U1" s="8">
        <v>8</v>
      </c>
      <c r="V1" s="1" t="s">
        <v>3</v>
      </c>
      <c r="Y1" s="9"/>
      <c r="AC1" s="9"/>
      <c r="AG1" s="9"/>
      <c r="AK1" s="9"/>
      <c r="AO1" s="9"/>
      <c r="AS1" s="9"/>
      <c r="AW1" s="9"/>
      <c r="BA1" s="9"/>
      <c r="BE1" s="9"/>
      <c r="BI1" s="9"/>
    </row>
    <row r="2" spans="2:25" ht="18">
      <c r="B2" s="2" t="s">
        <v>4</v>
      </c>
      <c r="C2" s="10" t="s">
        <v>5</v>
      </c>
      <c r="D2" s="2" t="s">
        <v>6</v>
      </c>
      <c r="H2" s="11" t="s">
        <v>7</v>
      </c>
      <c r="I2" s="12" t="s">
        <v>7</v>
      </c>
      <c r="J2" s="11" t="s">
        <v>7</v>
      </c>
      <c r="K2" s="11" t="s">
        <v>7</v>
      </c>
      <c r="L2" s="11" t="s">
        <v>7</v>
      </c>
      <c r="M2" s="11" t="s">
        <v>7</v>
      </c>
      <c r="N2" s="11" t="s">
        <v>7</v>
      </c>
      <c r="O2" s="11" t="s">
        <v>7</v>
      </c>
      <c r="P2" s="11" t="s">
        <v>7</v>
      </c>
      <c r="Q2" s="11" t="s">
        <v>7</v>
      </c>
      <c r="R2" s="6" t="s">
        <v>8</v>
      </c>
      <c r="T2" s="7" t="s">
        <v>9</v>
      </c>
      <c r="U2" s="1">
        <f>ROUNDDOWN(U1*2/3,0)</f>
        <v>5</v>
      </c>
      <c r="Y2" s="9"/>
    </row>
    <row r="3" spans="2:21" ht="15">
      <c r="B3" s="13" t="s">
        <v>205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5" t="s">
        <v>10</v>
      </c>
      <c r="S3" s="16" t="s">
        <v>11</v>
      </c>
      <c r="U3" s="18"/>
    </row>
    <row r="4" spans="2:22" ht="14.25">
      <c r="B4" s="19"/>
      <c r="D4" s="1" t="s">
        <v>12</v>
      </c>
      <c r="E4" s="1" t="s">
        <v>13</v>
      </c>
      <c r="F4" s="1" t="s">
        <v>14</v>
      </c>
      <c r="G4" s="4" t="s">
        <v>15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6" t="s">
        <v>16</v>
      </c>
      <c r="S4" s="6" t="s">
        <v>17</v>
      </c>
      <c r="T4" s="17" t="s">
        <v>18</v>
      </c>
      <c r="U4" s="8">
        <v>14</v>
      </c>
      <c r="V4" s="1" t="s">
        <v>19</v>
      </c>
    </row>
    <row r="5" spans="1:21" ht="14.25">
      <c r="A5" s="1" t="s">
        <v>7</v>
      </c>
      <c r="B5" s="1" t="s">
        <v>20</v>
      </c>
      <c r="D5" s="1" t="s">
        <v>21</v>
      </c>
      <c r="E5" s="1" t="s">
        <v>22</v>
      </c>
      <c r="F5" s="1" t="s">
        <v>23</v>
      </c>
      <c r="G5" s="4" t="s">
        <v>24</v>
      </c>
      <c r="H5" s="20" t="s">
        <v>25</v>
      </c>
      <c r="I5" s="20" t="s">
        <v>25</v>
      </c>
      <c r="J5" s="14">
        <v>9</v>
      </c>
      <c r="K5" s="14">
        <v>13</v>
      </c>
      <c r="L5" s="14">
        <v>9</v>
      </c>
      <c r="M5" s="14">
        <v>14</v>
      </c>
      <c r="N5" s="14">
        <v>3</v>
      </c>
      <c r="O5" s="14">
        <v>8</v>
      </c>
      <c r="P5" s="14">
        <v>3</v>
      </c>
      <c r="Q5" s="14">
        <v>5</v>
      </c>
      <c r="T5" s="16"/>
      <c r="U5" s="1">
        <f>U4+1</f>
        <v>15</v>
      </c>
    </row>
    <row r="6" spans="1:21" s="26" customFormat="1" ht="14.25">
      <c r="A6" s="21">
        <v>1</v>
      </c>
      <c r="B6" s="21" t="s">
        <v>62</v>
      </c>
      <c r="C6" s="21" t="s">
        <v>117</v>
      </c>
      <c r="D6" s="22" t="s">
        <v>52</v>
      </c>
      <c r="E6" s="21">
        <v>52467</v>
      </c>
      <c r="F6" s="21">
        <v>1078</v>
      </c>
      <c r="G6" s="24">
        <v>120</v>
      </c>
      <c r="H6" s="25"/>
      <c r="I6" s="25"/>
      <c r="J6" s="25"/>
      <c r="K6" s="25">
        <v>1</v>
      </c>
      <c r="L6" s="25">
        <v>1</v>
      </c>
      <c r="M6" s="25"/>
      <c r="N6" s="25"/>
      <c r="O6" s="25">
        <v>5</v>
      </c>
      <c r="P6" s="25"/>
      <c r="Q6" s="25">
        <v>1</v>
      </c>
      <c r="R6" s="25">
        <f aca="true" t="shared" si="0" ref="R6:R46">COUNTA(H6:Q6)</f>
        <v>4</v>
      </c>
      <c r="S6" s="25">
        <f aca="true" t="shared" si="1" ref="S6:S46">SUM(H6:Q6)+(U$2-R6)*U$5</f>
        <v>23</v>
      </c>
      <c r="T6" s="16">
        <f aca="true" t="shared" si="2" ref="T6:T46">SMALL(H6:Q6,1)</f>
        <v>1</v>
      </c>
      <c r="U6" s="26">
        <f aca="true" t="shared" si="3" ref="U6:U46">SMALL(H6:Q6,2)</f>
        <v>1</v>
      </c>
    </row>
    <row r="7" spans="1:21" s="26" customFormat="1" ht="14.25">
      <c r="A7" s="21">
        <v>2</v>
      </c>
      <c r="B7" s="22" t="s">
        <v>159</v>
      </c>
      <c r="C7" s="22" t="s">
        <v>160</v>
      </c>
      <c r="D7" s="28" t="s">
        <v>161</v>
      </c>
      <c r="E7" s="23">
        <v>146443</v>
      </c>
      <c r="F7" s="22">
        <v>1101</v>
      </c>
      <c r="G7" s="30">
        <v>150</v>
      </c>
      <c r="H7" s="25"/>
      <c r="I7" s="25"/>
      <c r="J7" s="25"/>
      <c r="K7" s="25"/>
      <c r="L7" s="25">
        <v>4</v>
      </c>
      <c r="M7" s="25">
        <v>2</v>
      </c>
      <c r="N7" s="25"/>
      <c r="O7" s="25">
        <v>3</v>
      </c>
      <c r="P7" s="25"/>
      <c r="Q7" s="25">
        <v>3</v>
      </c>
      <c r="R7" s="25">
        <f t="shared" si="0"/>
        <v>4</v>
      </c>
      <c r="S7" s="25">
        <f t="shared" si="1"/>
        <v>27</v>
      </c>
      <c r="T7" s="16">
        <f t="shared" si="2"/>
        <v>2</v>
      </c>
      <c r="U7" s="26">
        <f t="shared" si="3"/>
        <v>3</v>
      </c>
    </row>
    <row r="8" spans="1:21" s="26" customFormat="1" ht="14.25">
      <c r="A8" s="21">
        <v>3</v>
      </c>
      <c r="B8" s="21" t="s">
        <v>186</v>
      </c>
      <c r="C8" s="21" t="s">
        <v>187</v>
      </c>
      <c r="D8" s="22" t="s">
        <v>179</v>
      </c>
      <c r="E8" s="21">
        <v>381</v>
      </c>
      <c r="F8" s="21">
        <v>1275</v>
      </c>
      <c r="G8" s="24">
        <v>250</v>
      </c>
      <c r="H8" s="25"/>
      <c r="I8" s="25"/>
      <c r="J8" s="25"/>
      <c r="K8" s="25"/>
      <c r="L8" s="25">
        <v>10</v>
      </c>
      <c r="M8" s="25">
        <v>7</v>
      </c>
      <c r="N8" s="25"/>
      <c r="O8" s="25"/>
      <c r="P8" s="25">
        <v>2</v>
      </c>
      <c r="Q8" s="25">
        <v>4</v>
      </c>
      <c r="R8" s="25">
        <f t="shared" si="0"/>
        <v>4</v>
      </c>
      <c r="S8" s="25">
        <f t="shared" si="1"/>
        <v>38</v>
      </c>
      <c r="T8" s="16">
        <f t="shared" si="2"/>
        <v>2</v>
      </c>
      <c r="U8" s="26">
        <f t="shared" si="3"/>
        <v>4</v>
      </c>
    </row>
    <row r="9" spans="1:21" s="26" customFormat="1" ht="14.25">
      <c r="A9" s="21">
        <v>4</v>
      </c>
      <c r="B9" s="21" t="s">
        <v>26</v>
      </c>
      <c r="C9" s="22" t="s">
        <v>27</v>
      </c>
      <c r="D9" s="22" t="s">
        <v>28</v>
      </c>
      <c r="E9" s="23">
        <v>950</v>
      </c>
      <c r="F9" s="22">
        <v>1059</v>
      </c>
      <c r="G9" s="24">
        <v>120</v>
      </c>
      <c r="H9" s="25"/>
      <c r="I9" s="25"/>
      <c r="J9" s="25">
        <v>1</v>
      </c>
      <c r="K9" s="25"/>
      <c r="L9" s="25"/>
      <c r="M9" s="25">
        <v>9</v>
      </c>
      <c r="N9" s="25"/>
      <c r="O9" s="25">
        <v>1</v>
      </c>
      <c r="P9" s="25"/>
      <c r="Q9" s="25"/>
      <c r="R9" s="25">
        <f t="shared" si="0"/>
        <v>3</v>
      </c>
      <c r="S9" s="25">
        <f t="shared" si="1"/>
        <v>41</v>
      </c>
      <c r="T9" s="16">
        <f t="shared" si="2"/>
        <v>1</v>
      </c>
      <c r="U9" s="26">
        <f t="shared" si="3"/>
        <v>1</v>
      </c>
    </row>
    <row r="10" spans="1:21" s="26" customFormat="1" ht="14.25">
      <c r="A10" s="21">
        <v>5</v>
      </c>
      <c r="B10" s="22" t="s">
        <v>76</v>
      </c>
      <c r="C10" s="22" t="s">
        <v>77</v>
      </c>
      <c r="D10" s="28" t="s">
        <v>52</v>
      </c>
      <c r="E10" s="23">
        <v>176285</v>
      </c>
      <c r="F10" s="22">
        <v>1078</v>
      </c>
      <c r="G10" s="30">
        <v>30</v>
      </c>
      <c r="H10" s="25"/>
      <c r="I10" s="25"/>
      <c r="J10" s="25"/>
      <c r="K10" s="25">
        <v>5</v>
      </c>
      <c r="L10" s="25">
        <v>2</v>
      </c>
      <c r="M10" s="25"/>
      <c r="N10" s="25"/>
      <c r="O10" s="25">
        <v>7</v>
      </c>
      <c r="P10" s="25"/>
      <c r="Q10" s="25"/>
      <c r="R10" s="25">
        <f t="shared" si="0"/>
        <v>3</v>
      </c>
      <c r="S10" s="25">
        <f t="shared" si="1"/>
        <v>44</v>
      </c>
      <c r="T10" s="16">
        <f t="shared" si="2"/>
        <v>2</v>
      </c>
      <c r="U10" s="26">
        <f t="shared" si="3"/>
        <v>5</v>
      </c>
    </row>
    <row r="11" spans="1:21" s="26" customFormat="1" ht="14.25">
      <c r="A11" s="21">
        <v>6</v>
      </c>
      <c r="B11" s="28" t="s">
        <v>85</v>
      </c>
      <c r="C11" s="28" t="s">
        <v>166</v>
      </c>
      <c r="D11" s="28" t="s">
        <v>34</v>
      </c>
      <c r="E11" s="28">
        <v>22544</v>
      </c>
      <c r="F11" s="28">
        <v>1116</v>
      </c>
      <c r="G11" s="30">
        <v>250</v>
      </c>
      <c r="H11" s="25"/>
      <c r="I11" s="25"/>
      <c r="J11" s="25"/>
      <c r="K11" s="25"/>
      <c r="L11" s="25"/>
      <c r="M11" s="25">
        <v>1</v>
      </c>
      <c r="N11" s="25"/>
      <c r="O11" s="25">
        <v>2</v>
      </c>
      <c r="P11" s="25"/>
      <c r="Q11" s="25"/>
      <c r="R11" s="25">
        <f t="shared" si="0"/>
        <v>2</v>
      </c>
      <c r="S11" s="25">
        <f t="shared" si="1"/>
        <v>48</v>
      </c>
      <c r="T11" s="16">
        <f t="shared" si="2"/>
        <v>1</v>
      </c>
      <c r="U11" s="26">
        <f t="shared" si="3"/>
        <v>2</v>
      </c>
    </row>
    <row r="12" spans="1:21" s="26" customFormat="1" ht="14.25">
      <c r="A12" s="21">
        <v>7</v>
      </c>
      <c r="B12" s="22" t="s">
        <v>29</v>
      </c>
      <c r="C12" s="22" t="s">
        <v>30</v>
      </c>
      <c r="D12" s="22" t="s">
        <v>31</v>
      </c>
      <c r="E12" s="23">
        <v>21361</v>
      </c>
      <c r="F12" s="22">
        <v>1089</v>
      </c>
      <c r="G12" s="30">
        <v>250</v>
      </c>
      <c r="H12" s="25"/>
      <c r="I12" s="25"/>
      <c r="J12" s="25">
        <v>2</v>
      </c>
      <c r="K12" s="25"/>
      <c r="L12" s="25"/>
      <c r="M12" s="25"/>
      <c r="N12" s="25">
        <v>3</v>
      </c>
      <c r="O12" s="25"/>
      <c r="P12" s="25"/>
      <c r="Q12" s="25"/>
      <c r="R12" s="25">
        <f t="shared" si="0"/>
        <v>2</v>
      </c>
      <c r="S12" s="25">
        <f t="shared" si="1"/>
        <v>50</v>
      </c>
      <c r="T12" s="16">
        <f t="shared" si="2"/>
        <v>2</v>
      </c>
      <c r="U12" s="26">
        <f t="shared" si="3"/>
        <v>3</v>
      </c>
    </row>
    <row r="13" spans="1:21" s="26" customFormat="1" ht="14.25">
      <c r="A13" s="21">
        <v>8</v>
      </c>
      <c r="B13" s="22" t="s">
        <v>137</v>
      </c>
      <c r="C13" s="22" t="s">
        <v>138</v>
      </c>
      <c r="D13" s="22" t="s">
        <v>133</v>
      </c>
      <c r="E13" s="23">
        <v>716</v>
      </c>
      <c r="F13" s="22">
        <v>1047</v>
      </c>
      <c r="G13" s="30">
        <v>0</v>
      </c>
      <c r="H13" s="25"/>
      <c r="I13" s="25"/>
      <c r="J13" s="25"/>
      <c r="K13" s="25">
        <v>8</v>
      </c>
      <c r="L13" s="25"/>
      <c r="M13" s="25">
        <v>11</v>
      </c>
      <c r="N13" s="25"/>
      <c r="O13" s="25">
        <v>4</v>
      </c>
      <c r="P13" s="25"/>
      <c r="Q13" s="25"/>
      <c r="R13" s="25">
        <f t="shared" si="0"/>
        <v>3</v>
      </c>
      <c r="S13" s="25">
        <f t="shared" si="1"/>
        <v>53</v>
      </c>
      <c r="T13" s="16">
        <f t="shared" si="2"/>
        <v>4</v>
      </c>
      <c r="U13" s="26">
        <f t="shared" si="3"/>
        <v>8</v>
      </c>
    </row>
    <row r="14" spans="1:21" s="26" customFormat="1" ht="14.25">
      <c r="A14" s="21">
        <v>9</v>
      </c>
      <c r="B14" s="22" t="s">
        <v>41</v>
      </c>
      <c r="C14" s="22" t="s">
        <v>42</v>
      </c>
      <c r="D14" s="22" t="s">
        <v>28</v>
      </c>
      <c r="E14" s="23">
        <v>587</v>
      </c>
      <c r="F14" s="21">
        <v>1059</v>
      </c>
      <c r="G14" s="24">
        <v>-60</v>
      </c>
      <c r="H14" s="25"/>
      <c r="I14" s="25"/>
      <c r="J14" s="25">
        <v>7</v>
      </c>
      <c r="K14" s="25"/>
      <c r="L14" s="25"/>
      <c r="M14" s="25"/>
      <c r="N14" s="25">
        <v>2</v>
      </c>
      <c r="O14" s="25"/>
      <c r="P14" s="25"/>
      <c r="Q14" s="25"/>
      <c r="R14" s="25">
        <f t="shared" si="0"/>
        <v>2</v>
      </c>
      <c r="S14" s="25">
        <f t="shared" si="1"/>
        <v>54</v>
      </c>
      <c r="T14" s="16">
        <f t="shared" si="2"/>
        <v>2</v>
      </c>
      <c r="U14" s="26">
        <f t="shared" si="3"/>
        <v>7</v>
      </c>
    </row>
    <row r="15" spans="1:21" s="26" customFormat="1" ht="14.25">
      <c r="A15" s="21">
        <v>10</v>
      </c>
      <c r="B15" s="22" t="s">
        <v>180</v>
      </c>
      <c r="C15" s="22" t="s">
        <v>35</v>
      </c>
      <c r="D15" s="28" t="s">
        <v>36</v>
      </c>
      <c r="E15" s="23">
        <v>34</v>
      </c>
      <c r="F15" s="22">
        <v>1290</v>
      </c>
      <c r="G15" s="30">
        <v>250</v>
      </c>
      <c r="H15" s="25"/>
      <c r="I15" s="25"/>
      <c r="J15" s="25">
        <v>4</v>
      </c>
      <c r="K15" s="25"/>
      <c r="L15" s="25">
        <v>10</v>
      </c>
      <c r="M15" s="25">
        <v>14</v>
      </c>
      <c r="N15" s="25"/>
      <c r="O15" s="25"/>
      <c r="P15" s="25"/>
      <c r="Q15" s="25"/>
      <c r="R15" s="25">
        <f t="shared" si="0"/>
        <v>3</v>
      </c>
      <c r="S15" s="25">
        <f t="shared" si="1"/>
        <v>58</v>
      </c>
      <c r="T15" s="16">
        <f t="shared" si="2"/>
        <v>4</v>
      </c>
      <c r="U15" s="26">
        <f t="shared" si="3"/>
        <v>10</v>
      </c>
    </row>
    <row r="16" spans="1:21" s="26" customFormat="1" ht="14.25">
      <c r="A16" s="21">
        <v>11</v>
      </c>
      <c r="B16" s="22" t="s">
        <v>64</v>
      </c>
      <c r="C16" s="22" t="s">
        <v>136</v>
      </c>
      <c r="D16" s="22" t="s">
        <v>57</v>
      </c>
      <c r="E16" s="23">
        <v>4086</v>
      </c>
      <c r="F16" s="22">
        <v>1155</v>
      </c>
      <c r="G16" s="30">
        <v>-10</v>
      </c>
      <c r="H16" s="25"/>
      <c r="I16" s="25"/>
      <c r="J16" s="25"/>
      <c r="K16" s="25">
        <v>6</v>
      </c>
      <c r="L16" s="25"/>
      <c r="M16" s="25">
        <v>10</v>
      </c>
      <c r="N16" s="25"/>
      <c r="O16" s="25"/>
      <c r="P16" s="25"/>
      <c r="Q16" s="25"/>
      <c r="R16" s="25">
        <f t="shared" si="0"/>
        <v>2</v>
      </c>
      <c r="S16" s="25">
        <f t="shared" si="1"/>
        <v>61</v>
      </c>
      <c r="T16" s="16">
        <f t="shared" si="2"/>
        <v>6</v>
      </c>
      <c r="U16" s="26">
        <f t="shared" si="3"/>
        <v>10</v>
      </c>
    </row>
    <row r="17" spans="1:21" s="26" customFormat="1" ht="14.25">
      <c r="A17" s="21">
        <v>12</v>
      </c>
      <c r="B17" s="22" t="s">
        <v>192</v>
      </c>
      <c r="C17" s="22" t="s">
        <v>193</v>
      </c>
      <c r="D17" s="22" t="s">
        <v>28</v>
      </c>
      <c r="E17" s="23">
        <v>600</v>
      </c>
      <c r="F17" s="22">
        <v>1059</v>
      </c>
      <c r="G17" s="30">
        <v>50</v>
      </c>
      <c r="H17" s="25"/>
      <c r="I17" s="25"/>
      <c r="J17" s="25"/>
      <c r="K17" s="25"/>
      <c r="L17" s="25"/>
      <c r="M17" s="25"/>
      <c r="N17" s="25">
        <v>1</v>
      </c>
      <c r="O17" s="25"/>
      <c r="P17" s="25"/>
      <c r="Q17" s="25"/>
      <c r="R17" s="25">
        <f t="shared" si="0"/>
        <v>1</v>
      </c>
      <c r="S17" s="25">
        <f t="shared" si="1"/>
        <v>61</v>
      </c>
      <c r="T17" s="16">
        <f t="shared" si="2"/>
        <v>1</v>
      </c>
      <c r="U17" s="26" t="e">
        <f t="shared" si="3"/>
        <v>#NUM!</v>
      </c>
    </row>
    <row r="18" spans="1:21" s="26" customFormat="1" ht="14.25">
      <c r="A18" s="21">
        <v>13</v>
      </c>
      <c r="B18" s="22" t="s">
        <v>213</v>
      </c>
      <c r="C18" s="22" t="s">
        <v>214</v>
      </c>
      <c r="D18" s="22" t="s">
        <v>179</v>
      </c>
      <c r="E18" s="23">
        <v>381</v>
      </c>
      <c r="F18" s="22">
        <v>1275</v>
      </c>
      <c r="G18" s="24">
        <v>250</v>
      </c>
      <c r="H18" s="25"/>
      <c r="I18" s="25"/>
      <c r="J18" s="25"/>
      <c r="K18" s="25"/>
      <c r="L18" s="25"/>
      <c r="M18" s="25"/>
      <c r="N18" s="25"/>
      <c r="O18" s="25"/>
      <c r="P18" s="25">
        <v>1</v>
      </c>
      <c r="Q18" s="25"/>
      <c r="R18" s="25">
        <f t="shared" si="0"/>
        <v>1</v>
      </c>
      <c r="S18" s="25">
        <f t="shared" si="1"/>
        <v>61</v>
      </c>
      <c r="T18" s="16">
        <f t="shared" si="2"/>
        <v>1</v>
      </c>
      <c r="U18" s="26" t="e">
        <f t="shared" si="3"/>
        <v>#NUM!</v>
      </c>
    </row>
    <row r="19" spans="1:21" s="26" customFormat="1" ht="14.25">
      <c r="A19" s="21">
        <v>14</v>
      </c>
      <c r="B19" s="22" t="s">
        <v>122</v>
      </c>
      <c r="C19" s="22" t="s">
        <v>153</v>
      </c>
      <c r="D19" s="28" t="s">
        <v>195</v>
      </c>
      <c r="E19" s="23">
        <v>95</v>
      </c>
      <c r="F19" s="22">
        <v>1000</v>
      </c>
      <c r="G19" s="24">
        <v>180</v>
      </c>
      <c r="H19" s="25"/>
      <c r="I19" s="25"/>
      <c r="J19" s="25"/>
      <c r="K19" s="25">
        <v>13</v>
      </c>
      <c r="L19" s="25"/>
      <c r="M19" s="25"/>
      <c r="N19" s="25"/>
      <c r="O19" s="25">
        <v>6</v>
      </c>
      <c r="P19" s="25"/>
      <c r="Q19" s="25"/>
      <c r="R19" s="25">
        <f t="shared" si="0"/>
        <v>2</v>
      </c>
      <c r="S19" s="25">
        <f t="shared" si="1"/>
        <v>64</v>
      </c>
      <c r="T19" s="16">
        <f t="shared" si="2"/>
        <v>6</v>
      </c>
      <c r="U19" s="26">
        <f t="shared" si="3"/>
        <v>13</v>
      </c>
    </row>
    <row r="20" spans="1:21" s="26" customFormat="1" ht="14.25">
      <c r="A20" s="21">
        <v>15</v>
      </c>
      <c r="B20" s="22" t="s">
        <v>143</v>
      </c>
      <c r="C20" s="22" t="s">
        <v>215</v>
      </c>
      <c r="D20" s="22" t="s">
        <v>57</v>
      </c>
      <c r="E20" s="23">
        <v>4257</v>
      </c>
      <c r="F20" s="22">
        <v>1155</v>
      </c>
      <c r="G20" s="30">
        <v>10</v>
      </c>
      <c r="H20" s="25"/>
      <c r="I20" s="25"/>
      <c r="J20" s="25"/>
      <c r="K20" s="25"/>
      <c r="L20" s="25"/>
      <c r="M20" s="25"/>
      <c r="N20" s="25"/>
      <c r="O20" s="25"/>
      <c r="P20" s="25"/>
      <c r="Q20" s="25">
        <v>2</v>
      </c>
      <c r="R20" s="25">
        <f t="shared" si="0"/>
        <v>1</v>
      </c>
      <c r="S20" s="25">
        <f t="shared" si="1"/>
        <v>62</v>
      </c>
      <c r="T20" s="16">
        <f t="shared" si="2"/>
        <v>2</v>
      </c>
      <c r="U20" s="26" t="e">
        <f t="shared" si="3"/>
        <v>#NUM!</v>
      </c>
    </row>
    <row r="21" spans="1:21" s="26" customFormat="1" ht="14.25">
      <c r="A21" s="21">
        <v>16</v>
      </c>
      <c r="B21" s="28" t="s">
        <v>102</v>
      </c>
      <c r="C21" s="28" t="s">
        <v>103</v>
      </c>
      <c r="D21" s="28" t="s">
        <v>57</v>
      </c>
      <c r="E21" s="29">
        <v>4153</v>
      </c>
      <c r="F21" s="28">
        <v>1155</v>
      </c>
      <c r="G21" s="30">
        <v>-20</v>
      </c>
      <c r="H21" s="25"/>
      <c r="I21" s="25"/>
      <c r="J21" s="25"/>
      <c r="K21" s="25">
        <v>2</v>
      </c>
      <c r="L21" s="25"/>
      <c r="M21" s="25"/>
      <c r="N21" s="25"/>
      <c r="O21" s="25"/>
      <c r="P21" s="25"/>
      <c r="Q21" s="25"/>
      <c r="R21" s="25">
        <f t="shared" si="0"/>
        <v>1</v>
      </c>
      <c r="S21" s="25">
        <f t="shared" si="1"/>
        <v>62</v>
      </c>
      <c r="T21" s="16">
        <f t="shared" si="2"/>
        <v>2</v>
      </c>
      <c r="U21" s="26" t="e">
        <f t="shared" si="3"/>
        <v>#NUM!</v>
      </c>
    </row>
    <row r="22" spans="1:21" s="26" customFormat="1" ht="14.25">
      <c r="A22" s="21">
        <v>17</v>
      </c>
      <c r="B22" s="28" t="s">
        <v>32</v>
      </c>
      <c r="C22" s="28" t="s">
        <v>33</v>
      </c>
      <c r="D22" s="28" t="s">
        <v>34</v>
      </c>
      <c r="E22" s="29">
        <v>20515</v>
      </c>
      <c r="F22" s="27">
        <v>1116</v>
      </c>
      <c r="G22" s="30">
        <v>140</v>
      </c>
      <c r="H22" s="25"/>
      <c r="I22" s="25"/>
      <c r="J22" s="25">
        <v>3</v>
      </c>
      <c r="K22" s="25"/>
      <c r="L22" s="25"/>
      <c r="M22" s="25"/>
      <c r="N22" s="25"/>
      <c r="O22" s="25"/>
      <c r="P22" s="25"/>
      <c r="Q22" s="25"/>
      <c r="R22" s="25">
        <f t="shared" si="0"/>
        <v>1</v>
      </c>
      <c r="S22" s="25">
        <f t="shared" si="1"/>
        <v>63</v>
      </c>
      <c r="T22" s="16">
        <f t="shared" si="2"/>
        <v>3</v>
      </c>
      <c r="U22" s="26" t="e">
        <f t="shared" si="3"/>
        <v>#NUM!</v>
      </c>
    </row>
    <row r="23" spans="1:21" s="26" customFormat="1" ht="14.25">
      <c r="A23" s="21">
        <v>18</v>
      </c>
      <c r="B23" s="28" t="s">
        <v>143</v>
      </c>
      <c r="C23" s="28" t="s">
        <v>216</v>
      </c>
      <c r="D23" s="28" t="s">
        <v>52</v>
      </c>
      <c r="E23" s="29">
        <v>100383</v>
      </c>
      <c r="F23" s="27">
        <v>1078</v>
      </c>
      <c r="G23" s="30">
        <v>100</v>
      </c>
      <c r="H23" s="25"/>
      <c r="I23" s="25"/>
      <c r="J23" s="25"/>
      <c r="K23" s="25"/>
      <c r="L23" s="25"/>
      <c r="M23" s="25"/>
      <c r="N23" s="25"/>
      <c r="O23" s="25"/>
      <c r="P23" s="25">
        <v>3</v>
      </c>
      <c r="Q23" s="25"/>
      <c r="R23" s="25">
        <f t="shared" si="0"/>
        <v>1</v>
      </c>
      <c r="S23" s="25">
        <f t="shared" si="1"/>
        <v>63</v>
      </c>
      <c r="T23" s="16">
        <f t="shared" si="2"/>
        <v>3</v>
      </c>
      <c r="U23" s="26" t="e">
        <f t="shared" si="3"/>
        <v>#NUM!</v>
      </c>
    </row>
    <row r="24" spans="1:21" s="26" customFormat="1" ht="14.25">
      <c r="A24" s="21">
        <v>19</v>
      </c>
      <c r="B24" s="28" t="s">
        <v>143</v>
      </c>
      <c r="C24" s="28" t="s">
        <v>152</v>
      </c>
      <c r="D24" s="22" t="s">
        <v>52</v>
      </c>
      <c r="E24" s="29">
        <v>179842</v>
      </c>
      <c r="F24" s="28">
        <v>1078</v>
      </c>
      <c r="G24" s="30">
        <v>250</v>
      </c>
      <c r="H24" s="25"/>
      <c r="I24" s="25"/>
      <c r="J24" s="25"/>
      <c r="K24" s="25"/>
      <c r="L24" s="25"/>
      <c r="M24" s="25">
        <v>3</v>
      </c>
      <c r="N24" s="25"/>
      <c r="O24" s="25"/>
      <c r="P24" s="25"/>
      <c r="Q24" s="25"/>
      <c r="R24" s="25">
        <f t="shared" si="0"/>
        <v>1</v>
      </c>
      <c r="S24" s="25">
        <f t="shared" si="1"/>
        <v>63</v>
      </c>
      <c r="T24" s="16">
        <f t="shared" si="2"/>
        <v>3</v>
      </c>
      <c r="U24" s="26" t="e">
        <f t="shared" si="3"/>
        <v>#NUM!</v>
      </c>
    </row>
    <row r="25" spans="1:21" s="26" customFormat="1" ht="14.25">
      <c r="A25" s="21">
        <v>20</v>
      </c>
      <c r="B25" s="21" t="s">
        <v>64</v>
      </c>
      <c r="C25" s="21" t="s">
        <v>181</v>
      </c>
      <c r="D25" s="22" t="s">
        <v>57</v>
      </c>
      <c r="E25" s="21">
        <v>2946</v>
      </c>
      <c r="F25" s="21">
        <v>1155</v>
      </c>
      <c r="G25" s="24">
        <v>180</v>
      </c>
      <c r="H25" s="25"/>
      <c r="I25" s="25"/>
      <c r="J25" s="25"/>
      <c r="K25" s="25"/>
      <c r="L25" s="25">
        <v>3</v>
      </c>
      <c r="M25" s="25"/>
      <c r="N25" s="25"/>
      <c r="O25" s="25"/>
      <c r="P25" s="25"/>
      <c r="Q25" s="25"/>
      <c r="R25" s="25">
        <f t="shared" si="0"/>
        <v>1</v>
      </c>
      <c r="S25" s="25">
        <f t="shared" si="1"/>
        <v>63</v>
      </c>
      <c r="T25" s="16">
        <f t="shared" si="2"/>
        <v>3</v>
      </c>
      <c r="U25" s="26" t="e">
        <f t="shared" si="3"/>
        <v>#NUM!</v>
      </c>
    </row>
    <row r="26" spans="1:21" s="26" customFormat="1" ht="14.25">
      <c r="A26" s="21">
        <v>21</v>
      </c>
      <c r="B26" s="22" t="s">
        <v>102</v>
      </c>
      <c r="C26" s="22" t="s">
        <v>135</v>
      </c>
      <c r="D26" s="22" t="s">
        <v>57</v>
      </c>
      <c r="E26" s="23">
        <v>4446</v>
      </c>
      <c r="F26" s="22">
        <v>1155</v>
      </c>
      <c r="G26" s="24">
        <v>-20</v>
      </c>
      <c r="H26" s="25"/>
      <c r="I26" s="25"/>
      <c r="J26" s="25"/>
      <c r="K26" s="25">
        <v>3</v>
      </c>
      <c r="L26" s="25"/>
      <c r="M26" s="25"/>
      <c r="N26" s="25"/>
      <c r="O26" s="25"/>
      <c r="P26" s="25"/>
      <c r="Q26" s="25"/>
      <c r="R26" s="25">
        <f t="shared" si="0"/>
        <v>1</v>
      </c>
      <c r="S26" s="25">
        <f t="shared" si="1"/>
        <v>63</v>
      </c>
      <c r="T26" s="16">
        <f t="shared" si="2"/>
        <v>3</v>
      </c>
      <c r="U26" s="26" t="e">
        <f t="shared" si="3"/>
        <v>#NUM!</v>
      </c>
    </row>
    <row r="27" spans="1:21" s="26" customFormat="1" ht="14.25">
      <c r="A27" s="21">
        <v>22</v>
      </c>
      <c r="B27" s="28" t="s">
        <v>43</v>
      </c>
      <c r="C27" s="31" t="s">
        <v>44</v>
      </c>
      <c r="D27" s="28" t="s">
        <v>28</v>
      </c>
      <c r="E27" s="23">
        <v>949</v>
      </c>
      <c r="F27" s="28">
        <v>1059</v>
      </c>
      <c r="G27" s="30">
        <v>-20</v>
      </c>
      <c r="H27" s="25"/>
      <c r="I27" s="25"/>
      <c r="J27" s="25">
        <v>8</v>
      </c>
      <c r="K27" s="25"/>
      <c r="L27" s="25"/>
      <c r="M27" s="25">
        <v>13</v>
      </c>
      <c r="N27" s="25"/>
      <c r="O27" s="25"/>
      <c r="P27" s="25"/>
      <c r="Q27" s="25"/>
      <c r="R27" s="25">
        <f t="shared" si="0"/>
        <v>2</v>
      </c>
      <c r="S27" s="25">
        <f t="shared" si="1"/>
        <v>66</v>
      </c>
      <c r="T27" s="16">
        <f t="shared" si="2"/>
        <v>8</v>
      </c>
      <c r="U27" s="26">
        <f t="shared" si="3"/>
        <v>13</v>
      </c>
    </row>
    <row r="28" spans="1:21" s="26" customFormat="1" ht="14.25">
      <c r="A28" s="21">
        <v>23</v>
      </c>
      <c r="B28" s="22" t="s">
        <v>81</v>
      </c>
      <c r="C28" s="22" t="s">
        <v>82</v>
      </c>
      <c r="D28" s="22" t="s">
        <v>28</v>
      </c>
      <c r="E28" s="23">
        <v>945</v>
      </c>
      <c r="F28" s="21">
        <v>1059</v>
      </c>
      <c r="G28" s="24">
        <v>170</v>
      </c>
      <c r="H28" s="25"/>
      <c r="I28" s="25"/>
      <c r="J28" s="25"/>
      <c r="K28" s="25"/>
      <c r="L28" s="25"/>
      <c r="M28" s="25">
        <v>4</v>
      </c>
      <c r="N28" s="25"/>
      <c r="O28" s="25"/>
      <c r="P28" s="25"/>
      <c r="Q28" s="25"/>
      <c r="R28" s="25">
        <f t="shared" si="0"/>
        <v>1</v>
      </c>
      <c r="S28" s="25">
        <f t="shared" si="1"/>
        <v>64</v>
      </c>
      <c r="T28" s="16">
        <f t="shared" si="2"/>
        <v>4</v>
      </c>
      <c r="U28" s="26" t="e">
        <f t="shared" si="3"/>
        <v>#NUM!</v>
      </c>
    </row>
    <row r="29" spans="1:21" s="26" customFormat="1" ht="14.25">
      <c r="A29" s="21">
        <v>24</v>
      </c>
      <c r="B29" s="28" t="s">
        <v>90</v>
      </c>
      <c r="C29" s="28" t="s">
        <v>134</v>
      </c>
      <c r="D29" s="22" t="s">
        <v>57</v>
      </c>
      <c r="E29" s="29">
        <v>4165</v>
      </c>
      <c r="F29" s="28">
        <v>1155</v>
      </c>
      <c r="G29" s="30">
        <v>20</v>
      </c>
      <c r="H29" s="25"/>
      <c r="I29" s="25"/>
      <c r="J29" s="25"/>
      <c r="K29" s="25">
        <v>4</v>
      </c>
      <c r="L29" s="25"/>
      <c r="M29" s="25"/>
      <c r="N29" s="25"/>
      <c r="O29" s="25"/>
      <c r="P29" s="25"/>
      <c r="Q29" s="25"/>
      <c r="R29" s="25">
        <f t="shared" si="0"/>
        <v>1</v>
      </c>
      <c r="S29" s="25">
        <f t="shared" si="1"/>
        <v>64</v>
      </c>
      <c r="T29" s="16">
        <f t="shared" si="2"/>
        <v>4</v>
      </c>
      <c r="U29" s="26" t="e">
        <f t="shared" si="3"/>
        <v>#NUM!</v>
      </c>
    </row>
    <row r="30" spans="1:21" s="26" customFormat="1" ht="14.25">
      <c r="A30" s="21">
        <v>25</v>
      </c>
      <c r="B30" s="28" t="s">
        <v>206</v>
      </c>
      <c r="C30" s="28" t="s">
        <v>207</v>
      </c>
      <c r="D30" s="28" t="s">
        <v>34</v>
      </c>
      <c r="E30" s="28">
        <v>10035</v>
      </c>
      <c r="F30" s="28">
        <v>1116</v>
      </c>
      <c r="G30" s="24">
        <v>250</v>
      </c>
      <c r="H30" s="25"/>
      <c r="I30" s="25"/>
      <c r="J30" s="25"/>
      <c r="K30" s="25"/>
      <c r="L30" s="25">
        <v>5</v>
      </c>
      <c r="M30" s="25"/>
      <c r="N30" s="25"/>
      <c r="O30" s="25"/>
      <c r="P30" s="25"/>
      <c r="Q30" s="25"/>
      <c r="R30" s="25">
        <f t="shared" si="0"/>
        <v>1</v>
      </c>
      <c r="S30" s="25">
        <f t="shared" si="1"/>
        <v>65</v>
      </c>
      <c r="T30" s="16">
        <f t="shared" si="2"/>
        <v>5</v>
      </c>
      <c r="U30" s="26" t="e">
        <f t="shared" si="3"/>
        <v>#NUM!</v>
      </c>
    </row>
    <row r="31" spans="1:21" s="26" customFormat="1" ht="14.25">
      <c r="A31" s="21">
        <v>26</v>
      </c>
      <c r="B31" s="21" t="s">
        <v>116</v>
      </c>
      <c r="C31" s="21" t="s">
        <v>45</v>
      </c>
      <c r="D31" s="22" t="s">
        <v>34</v>
      </c>
      <c r="E31" s="21">
        <v>20552</v>
      </c>
      <c r="F31" s="21">
        <v>1116</v>
      </c>
      <c r="G31" s="24">
        <v>250</v>
      </c>
      <c r="H31" s="25"/>
      <c r="I31" s="25"/>
      <c r="J31" s="25"/>
      <c r="K31" s="25"/>
      <c r="L31" s="25"/>
      <c r="M31" s="25"/>
      <c r="N31" s="25"/>
      <c r="O31" s="25"/>
      <c r="P31" s="25"/>
      <c r="Q31" s="25">
        <v>5</v>
      </c>
      <c r="R31" s="25">
        <f t="shared" si="0"/>
        <v>1</v>
      </c>
      <c r="S31" s="25">
        <f t="shared" si="1"/>
        <v>65</v>
      </c>
      <c r="T31" s="16">
        <f t="shared" si="2"/>
        <v>5</v>
      </c>
      <c r="U31" s="26" t="e">
        <f t="shared" si="3"/>
        <v>#NUM!</v>
      </c>
    </row>
    <row r="32" spans="1:21" s="26" customFormat="1" ht="14.25">
      <c r="A32" s="21">
        <v>27</v>
      </c>
      <c r="B32" s="22" t="s">
        <v>182</v>
      </c>
      <c r="C32" s="22" t="s">
        <v>183</v>
      </c>
      <c r="D32" s="22" t="s">
        <v>52</v>
      </c>
      <c r="E32" s="23">
        <v>137831</v>
      </c>
      <c r="F32" s="22">
        <v>1078</v>
      </c>
      <c r="G32" s="24">
        <v>190</v>
      </c>
      <c r="H32" s="25"/>
      <c r="I32" s="25"/>
      <c r="J32" s="25"/>
      <c r="K32" s="25"/>
      <c r="L32" s="25"/>
      <c r="M32" s="25">
        <v>5</v>
      </c>
      <c r="N32" s="25"/>
      <c r="O32" s="25"/>
      <c r="P32" s="25"/>
      <c r="Q32" s="25"/>
      <c r="R32" s="25">
        <f t="shared" si="0"/>
        <v>1</v>
      </c>
      <c r="S32" s="25">
        <f t="shared" si="1"/>
        <v>65</v>
      </c>
      <c r="T32" s="16">
        <f t="shared" si="2"/>
        <v>5</v>
      </c>
      <c r="U32" s="26" t="e">
        <f t="shared" si="3"/>
        <v>#NUM!</v>
      </c>
    </row>
    <row r="33" spans="1:21" s="26" customFormat="1" ht="14.25">
      <c r="A33" s="21">
        <v>28</v>
      </c>
      <c r="B33" s="22" t="s">
        <v>37</v>
      </c>
      <c r="C33" s="22" t="s">
        <v>38</v>
      </c>
      <c r="D33" s="22" t="s">
        <v>28</v>
      </c>
      <c r="E33" s="23">
        <v>732</v>
      </c>
      <c r="F33" s="22">
        <v>1059</v>
      </c>
      <c r="G33" s="24">
        <v>-30</v>
      </c>
      <c r="H33" s="25"/>
      <c r="I33" s="25"/>
      <c r="J33" s="25">
        <v>5</v>
      </c>
      <c r="K33" s="25"/>
      <c r="L33" s="25"/>
      <c r="M33" s="25"/>
      <c r="N33" s="25"/>
      <c r="O33" s="25"/>
      <c r="P33" s="25"/>
      <c r="Q33" s="25"/>
      <c r="R33" s="25">
        <f t="shared" si="0"/>
        <v>1</v>
      </c>
      <c r="S33" s="25">
        <f t="shared" si="1"/>
        <v>65</v>
      </c>
      <c r="T33" s="16">
        <f t="shared" si="2"/>
        <v>5</v>
      </c>
      <c r="U33" s="26" t="e">
        <f t="shared" si="3"/>
        <v>#NUM!</v>
      </c>
    </row>
    <row r="34" spans="1:21" s="26" customFormat="1" ht="14.25">
      <c r="A34" s="21">
        <v>29</v>
      </c>
      <c r="B34" s="28" t="s">
        <v>172</v>
      </c>
      <c r="C34" s="28" t="s">
        <v>173</v>
      </c>
      <c r="D34" s="28" t="s">
        <v>52</v>
      </c>
      <c r="E34" s="29">
        <v>88707</v>
      </c>
      <c r="F34" s="28">
        <v>1078</v>
      </c>
      <c r="G34" s="30">
        <v>110</v>
      </c>
      <c r="H34" s="25"/>
      <c r="I34" s="25"/>
      <c r="J34" s="25"/>
      <c r="K34" s="25"/>
      <c r="L34" s="25"/>
      <c r="M34" s="25">
        <v>6</v>
      </c>
      <c r="N34" s="25"/>
      <c r="O34" s="25"/>
      <c r="P34" s="25"/>
      <c r="Q34" s="25"/>
      <c r="R34" s="25">
        <f t="shared" si="0"/>
        <v>1</v>
      </c>
      <c r="S34" s="25">
        <f t="shared" si="1"/>
        <v>66</v>
      </c>
      <c r="T34" s="16">
        <f t="shared" si="2"/>
        <v>6</v>
      </c>
      <c r="U34" s="26" t="e">
        <f t="shared" si="3"/>
        <v>#NUM!</v>
      </c>
    </row>
    <row r="35" spans="1:21" s="26" customFormat="1" ht="14.25">
      <c r="A35" s="21">
        <v>30</v>
      </c>
      <c r="B35" s="28" t="s">
        <v>200</v>
      </c>
      <c r="C35" s="28" t="s">
        <v>39</v>
      </c>
      <c r="D35" s="28" t="s">
        <v>40</v>
      </c>
      <c r="E35" s="29">
        <v>6117</v>
      </c>
      <c r="F35" s="28">
        <v>1259</v>
      </c>
      <c r="G35" s="30">
        <v>100</v>
      </c>
      <c r="H35" s="25"/>
      <c r="I35" s="25"/>
      <c r="J35" s="25">
        <v>6</v>
      </c>
      <c r="K35" s="25"/>
      <c r="L35" s="25"/>
      <c r="M35" s="25"/>
      <c r="N35" s="25"/>
      <c r="O35" s="25"/>
      <c r="P35" s="25"/>
      <c r="Q35" s="25"/>
      <c r="R35" s="25">
        <f t="shared" si="0"/>
        <v>1</v>
      </c>
      <c r="S35" s="25">
        <f t="shared" si="1"/>
        <v>66</v>
      </c>
      <c r="T35" s="16">
        <f t="shared" si="2"/>
        <v>6</v>
      </c>
      <c r="U35" s="26" t="e">
        <f t="shared" si="3"/>
        <v>#NUM!</v>
      </c>
    </row>
    <row r="36" spans="1:21" s="26" customFormat="1" ht="14.25">
      <c r="A36" s="21">
        <v>31</v>
      </c>
      <c r="B36" s="22" t="s">
        <v>184</v>
      </c>
      <c r="C36" s="22" t="s">
        <v>185</v>
      </c>
      <c r="D36" s="22" t="s">
        <v>34</v>
      </c>
      <c r="E36" s="23">
        <v>19789</v>
      </c>
      <c r="F36" s="22">
        <v>1116</v>
      </c>
      <c r="G36" s="30">
        <v>100</v>
      </c>
      <c r="H36" s="25"/>
      <c r="I36" s="25"/>
      <c r="J36" s="25"/>
      <c r="K36" s="25"/>
      <c r="L36" s="25">
        <v>6</v>
      </c>
      <c r="M36" s="25"/>
      <c r="N36" s="25"/>
      <c r="O36" s="25"/>
      <c r="P36" s="25"/>
      <c r="Q36" s="25"/>
      <c r="R36" s="25">
        <f t="shared" si="0"/>
        <v>1</v>
      </c>
      <c r="S36" s="25">
        <f t="shared" si="1"/>
        <v>66</v>
      </c>
      <c r="T36" s="16">
        <f t="shared" si="2"/>
        <v>6</v>
      </c>
      <c r="U36" s="26" t="e">
        <f t="shared" si="3"/>
        <v>#NUM!</v>
      </c>
    </row>
    <row r="37" spans="1:21" s="26" customFormat="1" ht="14.25">
      <c r="A37" s="21">
        <v>32</v>
      </c>
      <c r="B37" s="28" t="s">
        <v>72</v>
      </c>
      <c r="C37" s="28" t="s">
        <v>139</v>
      </c>
      <c r="D37" s="28" t="s">
        <v>57</v>
      </c>
      <c r="E37" s="28">
        <v>4416</v>
      </c>
      <c r="F37" s="28">
        <v>1155</v>
      </c>
      <c r="G37" s="30">
        <v>30</v>
      </c>
      <c r="H37" s="25"/>
      <c r="I37" s="25"/>
      <c r="J37" s="25"/>
      <c r="K37" s="25">
        <v>7</v>
      </c>
      <c r="L37" s="25"/>
      <c r="M37" s="25"/>
      <c r="N37" s="25"/>
      <c r="O37" s="25"/>
      <c r="P37" s="25"/>
      <c r="Q37" s="25"/>
      <c r="R37" s="25">
        <f t="shared" si="0"/>
        <v>1</v>
      </c>
      <c r="S37" s="25">
        <f t="shared" si="1"/>
        <v>67</v>
      </c>
      <c r="T37" s="16">
        <f t="shared" si="2"/>
        <v>7</v>
      </c>
      <c r="U37" s="26" t="e">
        <f t="shared" si="3"/>
        <v>#NUM!</v>
      </c>
    </row>
    <row r="38" spans="1:21" s="26" customFormat="1" ht="14.25">
      <c r="A38" s="21">
        <v>33</v>
      </c>
      <c r="B38" s="22" t="s">
        <v>118</v>
      </c>
      <c r="C38" s="22" t="s">
        <v>119</v>
      </c>
      <c r="D38" s="22" t="s">
        <v>57</v>
      </c>
      <c r="E38" s="23">
        <v>4422</v>
      </c>
      <c r="F38" s="22">
        <v>1155</v>
      </c>
      <c r="G38" s="30">
        <v>-20</v>
      </c>
      <c r="H38" s="25"/>
      <c r="I38" s="25"/>
      <c r="J38" s="25"/>
      <c r="K38" s="25"/>
      <c r="L38" s="25"/>
      <c r="M38" s="25"/>
      <c r="N38" s="25"/>
      <c r="O38" s="25">
        <v>8</v>
      </c>
      <c r="P38" s="25"/>
      <c r="Q38" s="25"/>
      <c r="R38" s="25">
        <f t="shared" si="0"/>
        <v>1</v>
      </c>
      <c r="S38" s="25">
        <f t="shared" si="1"/>
        <v>68</v>
      </c>
      <c r="T38" s="16">
        <f t="shared" si="2"/>
        <v>8</v>
      </c>
      <c r="U38" s="26" t="e">
        <f t="shared" si="3"/>
        <v>#NUM!</v>
      </c>
    </row>
    <row r="39" spans="1:21" s="26" customFormat="1" ht="14.25">
      <c r="A39" s="21">
        <v>34</v>
      </c>
      <c r="B39" s="28" t="s">
        <v>58</v>
      </c>
      <c r="C39" s="28" t="s">
        <v>59</v>
      </c>
      <c r="D39" s="28" t="s">
        <v>28</v>
      </c>
      <c r="E39" s="29">
        <v>587</v>
      </c>
      <c r="F39" s="28">
        <v>1059</v>
      </c>
      <c r="G39" s="30">
        <v>50</v>
      </c>
      <c r="H39" s="25"/>
      <c r="I39" s="25"/>
      <c r="J39" s="25"/>
      <c r="K39" s="25"/>
      <c r="L39" s="25"/>
      <c r="M39" s="25">
        <v>8</v>
      </c>
      <c r="N39" s="25"/>
      <c r="O39" s="25"/>
      <c r="P39" s="25"/>
      <c r="Q39" s="25"/>
      <c r="R39" s="25">
        <f t="shared" si="0"/>
        <v>1</v>
      </c>
      <c r="S39" s="25">
        <f t="shared" si="1"/>
        <v>68</v>
      </c>
      <c r="T39" s="16">
        <f t="shared" si="2"/>
        <v>8</v>
      </c>
      <c r="U39" s="26" t="e">
        <f t="shared" si="3"/>
        <v>#NUM!</v>
      </c>
    </row>
    <row r="40" spans="1:21" s="26" customFormat="1" ht="14.25">
      <c r="A40" s="21">
        <v>35</v>
      </c>
      <c r="B40" s="22" t="s">
        <v>150</v>
      </c>
      <c r="C40" s="22" t="s">
        <v>151</v>
      </c>
      <c r="D40" s="28" t="s">
        <v>52</v>
      </c>
      <c r="E40" s="23">
        <v>57905</v>
      </c>
      <c r="F40" s="22">
        <v>1078</v>
      </c>
      <c r="G40" s="30">
        <v>40</v>
      </c>
      <c r="H40" s="25"/>
      <c r="I40" s="25"/>
      <c r="J40" s="25"/>
      <c r="K40" s="25">
        <v>9</v>
      </c>
      <c r="L40" s="25"/>
      <c r="M40" s="25"/>
      <c r="N40" s="25"/>
      <c r="O40" s="25"/>
      <c r="P40" s="25"/>
      <c r="Q40" s="25"/>
      <c r="R40" s="25">
        <f t="shared" si="0"/>
        <v>1</v>
      </c>
      <c r="S40" s="25">
        <f t="shared" si="1"/>
        <v>69</v>
      </c>
      <c r="T40" s="16">
        <f t="shared" si="2"/>
        <v>9</v>
      </c>
      <c r="U40" s="26" t="e">
        <f t="shared" si="3"/>
        <v>#NUM!</v>
      </c>
    </row>
    <row r="41" spans="1:21" s="26" customFormat="1" ht="14.25">
      <c r="A41" s="21">
        <v>36</v>
      </c>
      <c r="B41" s="21" t="s">
        <v>208</v>
      </c>
      <c r="C41" s="21" t="s">
        <v>45</v>
      </c>
      <c r="D41" s="22" t="s">
        <v>40</v>
      </c>
      <c r="E41" s="21">
        <v>5764</v>
      </c>
      <c r="F41" s="21">
        <v>1259</v>
      </c>
      <c r="G41" s="24">
        <v>250</v>
      </c>
      <c r="H41" s="25"/>
      <c r="I41" s="25"/>
      <c r="J41" s="25">
        <v>9</v>
      </c>
      <c r="K41" s="25"/>
      <c r="L41" s="25"/>
      <c r="M41" s="25"/>
      <c r="N41" s="25"/>
      <c r="O41" s="25"/>
      <c r="P41" s="25"/>
      <c r="Q41" s="25"/>
      <c r="R41" s="25">
        <f t="shared" si="0"/>
        <v>1</v>
      </c>
      <c r="S41" s="25">
        <f t="shared" si="1"/>
        <v>69</v>
      </c>
      <c r="T41" s="16">
        <f t="shared" si="2"/>
        <v>9</v>
      </c>
      <c r="U41" s="26" t="e">
        <f t="shared" si="3"/>
        <v>#NUM!</v>
      </c>
    </row>
    <row r="42" spans="1:21" s="26" customFormat="1" ht="14.25">
      <c r="A42" s="21">
        <v>37</v>
      </c>
      <c r="B42" s="22" t="s">
        <v>112</v>
      </c>
      <c r="C42" s="22" t="s">
        <v>82</v>
      </c>
      <c r="D42" s="22" t="s">
        <v>28</v>
      </c>
      <c r="E42" s="23">
        <v>945</v>
      </c>
      <c r="F42" s="21">
        <v>1059</v>
      </c>
      <c r="G42" s="24">
        <v>100</v>
      </c>
      <c r="H42" s="25"/>
      <c r="I42" s="25"/>
      <c r="J42" s="25"/>
      <c r="K42" s="25">
        <v>10</v>
      </c>
      <c r="L42" s="25"/>
      <c r="M42" s="25"/>
      <c r="N42" s="25"/>
      <c r="O42" s="25"/>
      <c r="P42" s="25"/>
      <c r="Q42" s="25"/>
      <c r="R42" s="25">
        <f t="shared" si="0"/>
        <v>1</v>
      </c>
      <c r="S42" s="25">
        <f t="shared" si="1"/>
        <v>70</v>
      </c>
      <c r="T42" s="16">
        <f t="shared" si="2"/>
        <v>10</v>
      </c>
      <c r="U42" s="26" t="e">
        <f t="shared" si="3"/>
        <v>#NUM!</v>
      </c>
    </row>
    <row r="43" spans="1:21" s="26" customFormat="1" ht="14.25">
      <c r="A43" s="21">
        <v>38</v>
      </c>
      <c r="B43" s="22" t="s">
        <v>188</v>
      </c>
      <c r="C43" s="22" t="s">
        <v>189</v>
      </c>
      <c r="D43" s="28" t="s">
        <v>40</v>
      </c>
      <c r="E43" s="23">
        <v>5763</v>
      </c>
      <c r="F43" s="22">
        <v>1569</v>
      </c>
      <c r="G43" s="30">
        <v>250</v>
      </c>
      <c r="H43" s="25"/>
      <c r="I43" s="25"/>
      <c r="J43" s="25"/>
      <c r="K43" s="25"/>
      <c r="L43" s="25">
        <v>10</v>
      </c>
      <c r="M43" s="25"/>
      <c r="N43" s="25"/>
      <c r="O43" s="25"/>
      <c r="P43" s="25"/>
      <c r="Q43" s="25"/>
      <c r="R43" s="25">
        <f t="shared" si="0"/>
        <v>1</v>
      </c>
      <c r="S43" s="25">
        <f t="shared" si="1"/>
        <v>70</v>
      </c>
      <c r="T43" s="16">
        <f t="shared" si="2"/>
        <v>10</v>
      </c>
      <c r="U43" s="26" t="e">
        <f t="shared" si="3"/>
        <v>#NUM!</v>
      </c>
    </row>
    <row r="44" spans="1:21" s="26" customFormat="1" ht="14.25">
      <c r="A44" s="21">
        <v>39</v>
      </c>
      <c r="B44" s="22" t="s">
        <v>146</v>
      </c>
      <c r="C44" s="22" t="s">
        <v>147</v>
      </c>
      <c r="D44" s="28" t="s">
        <v>52</v>
      </c>
      <c r="E44" s="23">
        <v>127733</v>
      </c>
      <c r="F44" s="22">
        <v>1078</v>
      </c>
      <c r="G44" s="41">
        <v>50</v>
      </c>
      <c r="H44" s="25"/>
      <c r="I44" s="25"/>
      <c r="J44" s="25"/>
      <c r="K44" s="25">
        <v>11</v>
      </c>
      <c r="L44" s="25"/>
      <c r="M44" s="25"/>
      <c r="N44" s="25"/>
      <c r="O44" s="25"/>
      <c r="P44" s="25"/>
      <c r="Q44" s="25"/>
      <c r="R44" s="25">
        <f t="shared" si="0"/>
        <v>1</v>
      </c>
      <c r="S44" s="25">
        <f t="shared" si="1"/>
        <v>71</v>
      </c>
      <c r="T44" s="16">
        <f t="shared" si="2"/>
        <v>11</v>
      </c>
      <c r="U44" s="26" t="e">
        <f t="shared" si="3"/>
        <v>#NUM!</v>
      </c>
    </row>
    <row r="45" spans="1:21" s="26" customFormat="1" ht="14.25">
      <c r="A45" s="21">
        <v>40</v>
      </c>
      <c r="B45" s="28" t="s">
        <v>50</v>
      </c>
      <c r="C45" s="28" t="s">
        <v>51</v>
      </c>
      <c r="D45" s="28" t="s">
        <v>52</v>
      </c>
      <c r="E45" s="29">
        <v>146280</v>
      </c>
      <c r="F45" s="28">
        <v>1078</v>
      </c>
      <c r="G45" s="41">
        <v>70</v>
      </c>
      <c r="H45" s="25"/>
      <c r="I45" s="25"/>
      <c r="J45" s="25"/>
      <c r="K45" s="25">
        <v>12</v>
      </c>
      <c r="L45" s="25"/>
      <c r="M45" s="25"/>
      <c r="N45" s="25"/>
      <c r="O45" s="25"/>
      <c r="P45" s="25"/>
      <c r="Q45" s="25"/>
      <c r="R45" s="25">
        <f t="shared" si="0"/>
        <v>1</v>
      </c>
      <c r="S45" s="25">
        <f t="shared" si="1"/>
        <v>72</v>
      </c>
      <c r="T45" s="16">
        <f t="shared" si="2"/>
        <v>12</v>
      </c>
      <c r="U45" s="26" t="e">
        <f t="shared" si="3"/>
        <v>#NUM!</v>
      </c>
    </row>
    <row r="46" spans="1:21" s="26" customFormat="1" ht="14.25">
      <c r="A46" s="21">
        <v>41</v>
      </c>
      <c r="B46" s="22" t="s">
        <v>15</v>
      </c>
      <c r="C46" s="22" t="s">
        <v>217</v>
      </c>
      <c r="D46" s="33">
        <v>420</v>
      </c>
      <c r="E46" s="23">
        <v>19029</v>
      </c>
      <c r="F46" s="22">
        <v>1087</v>
      </c>
      <c r="G46" s="38">
        <v>100</v>
      </c>
      <c r="H46" s="25"/>
      <c r="I46" s="25"/>
      <c r="J46" s="25"/>
      <c r="K46" s="25"/>
      <c r="L46" s="25"/>
      <c r="M46" s="25">
        <v>12</v>
      </c>
      <c r="N46" s="25"/>
      <c r="O46" s="25"/>
      <c r="P46" s="25"/>
      <c r="Q46" s="25"/>
      <c r="R46" s="25">
        <f t="shared" si="0"/>
        <v>1</v>
      </c>
      <c r="S46" s="25">
        <f t="shared" si="1"/>
        <v>72</v>
      </c>
      <c r="T46" s="16">
        <f t="shared" si="2"/>
        <v>12</v>
      </c>
      <c r="U46" s="26" t="e">
        <f t="shared" si="3"/>
        <v>#NUM!</v>
      </c>
    </row>
    <row r="47" spans="1:20" s="26" customFormat="1" ht="14.25">
      <c r="A47" s="21"/>
      <c r="G47" s="38"/>
      <c r="P47" s="6"/>
      <c r="R47" s="6"/>
      <c r="S47" s="6"/>
      <c r="T47" s="16"/>
    </row>
    <row r="48" spans="1:20" s="26" customFormat="1" ht="14.25">
      <c r="A48" s="21"/>
      <c r="G48" s="38"/>
      <c r="P48" s="6"/>
      <c r="R48" s="6"/>
      <c r="S48" s="6"/>
      <c r="T48" s="16"/>
    </row>
    <row r="49" spans="1:20" s="26" customFormat="1" ht="14.25">
      <c r="A49" s="21"/>
      <c r="G49" s="38"/>
      <c r="P49" s="6"/>
      <c r="R49" s="6"/>
      <c r="S49" s="6"/>
      <c r="T49" s="16"/>
    </row>
    <row r="50" spans="1:20" s="26" customFormat="1" ht="14.25">
      <c r="A50" s="21"/>
      <c r="G50" s="38"/>
      <c r="P50" s="6"/>
      <c r="R50" s="6"/>
      <c r="S50" s="6"/>
      <c r="T50" s="16"/>
    </row>
    <row r="51" spans="1:20" s="26" customFormat="1" ht="15">
      <c r="A51" s="21"/>
      <c r="G51" s="38"/>
      <c r="I51" s="34"/>
      <c r="P51" s="6"/>
      <c r="R51" s="6"/>
      <c r="S51" s="6"/>
      <c r="T51" s="16"/>
    </row>
    <row r="52" spans="1:20" s="26" customFormat="1" ht="15">
      <c r="A52" s="21"/>
      <c r="G52" s="38"/>
      <c r="I52" s="34"/>
      <c r="P52" s="6"/>
      <c r="R52" s="6"/>
      <c r="S52" s="6"/>
      <c r="T52" s="16"/>
    </row>
    <row r="53" spans="1:20" s="26" customFormat="1" ht="15">
      <c r="A53" s="21"/>
      <c r="G53" s="38"/>
      <c r="I53" s="34"/>
      <c r="P53" s="6"/>
      <c r="R53" s="6"/>
      <c r="S53" s="6"/>
      <c r="T53" s="16"/>
    </row>
    <row r="54" spans="1:20" s="26" customFormat="1" ht="14.25">
      <c r="A54" s="21"/>
      <c r="G54" s="38"/>
      <c r="I54" s="1"/>
      <c r="P54" s="6"/>
      <c r="R54" s="6"/>
      <c r="S54" s="6"/>
      <c r="T54" s="16"/>
    </row>
    <row r="55" spans="7:20" s="26" customFormat="1" ht="14.25">
      <c r="G55" s="38"/>
      <c r="I55" s="1"/>
      <c r="P55" s="6"/>
      <c r="R55" s="6"/>
      <c r="S55" s="6"/>
      <c r="T55" s="16"/>
    </row>
    <row r="56" spans="7:20" s="26" customFormat="1" ht="14.25">
      <c r="G56" s="38"/>
      <c r="I56" s="1"/>
      <c r="P56" s="6"/>
      <c r="R56" s="6"/>
      <c r="S56" s="6"/>
      <c r="T56" s="16"/>
    </row>
    <row r="57" spans="7:20" s="26" customFormat="1" ht="14.25">
      <c r="G57" s="38"/>
      <c r="I57" s="1"/>
      <c r="P57" s="6"/>
      <c r="R57" s="6"/>
      <c r="S57" s="6"/>
      <c r="T57" s="16"/>
    </row>
    <row r="58" spans="7:20" s="26" customFormat="1" ht="14.25">
      <c r="G58" s="38"/>
      <c r="I58" s="1"/>
      <c r="P58" s="6"/>
      <c r="R58" s="6"/>
      <c r="S58" s="6"/>
      <c r="T58" s="16"/>
    </row>
    <row r="59" spans="7:20" s="26" customFormat="1" ht="14.25">
      <c r="G59" s="38"/>
      <c r="I59" s="1"/>
      <c r="P59" s="6"/>
      <c r="R59" s="6"/>
      <c r="S59" s="6"/>
      <c r="T59" s="16"/>
    </row>
    <row r="60" spans="7:20" s="26" customFormat="1" ht="14.25">
      <c r="G60" s="38"/>
      <c r="I60" s="1"/>
      <c r="P60" s="6"/>
      <c r="R60" s="6"/>
      <c r="S60" s="6"/>
      <c r="T60" s="16"/>
    </row>
    <row r="61" spans="7:20" s="34" customFormat="1" ht="15">
      <c r="G61" s="35"/>
      <c r="I61" s="1"/>
      <c r="P61" s="36"/>
      <c r="R61" s="6"/>
      <c r="S61" s="6"/>
      <c r="T61" s="37"/>
    </row>
    <row r="62" spans="7:20" s="34" customFormat="1" ht="15">
      <c r="G62" s="35"/>
      <c r="I62" s="1"/>
      <c r="P62" s="36"/>
      <c r="R62" s="6"/>
      <c r="S62" s="6"/>
      <c r="T62" s="37"/>
    </row>
    <row r="63" spans="7:20" s="34" customFormat="1" ht="15">
      <c r="G63" s="35"/>
      <c r="P63" s="36"/>
      <c r="R63" s="6"/>
      <c r="S63" s="6"/>
      <c r="T63" s="37"/>
    </row>
    <row r="64" spans="7:20" s="34" customFormat="1" ht="15">
      <c r="G64" s="35"/>
      <c r="I64" s="1"/>
      <c r="P64" s="36"/>
      <c r="R64" s="6"/>
      <c r="S64" s="6"/>
      <c r="T64" s="37"/>
    </row>
    <row r="65" spans="7:20" s="34" customFormat="1" ht="15">
      <c r="G65" s="35"/>
      <c r="I65" s="1"/>
      <c r="P65" s="36"/>
      <c r="R65" s="6"/>
      <c r="S65" s="6"/>
      <c r="T65" s="37"/>
    </row>
    <row r="66" spans="7:20" s="34" customFormat="1" ht="15">
      <c r="G66" s="35"/>
      <c r="P66" s="36"/>
      <c r="R66" s="6"/>
      <c r="S66" s="6"/>
      <c r="T66" s="37"/>
    </row>
    <row r="67" spans="7:20" s="34" customFormat="1" ht="15">
      <c r="G67" s="35"/>
      <c r="I67" s="1"/>
      <c r="P67" s="36"/>
      <c r="R67" s="6"/>
      <c r="S67" s="6"/>
      <c r="T67" s="37"/>
    </row>
    <row r="68" spans="7:20" s="34" customFormat="1" ht="15">
      <c r="G68" s="35"/>
      <c r="I68" s="1"/>
      <c r="P68" s="36"/>
      <c r="R68" s="6"/>
      <c r="S68" s="6"/>
      <c r="T68" s="37"/>
    </row>
    <row r="69" spans="7:20" s="34" customFormat="1" ht="15">
      <c r="G69" s="35"/>
      <c r="P69" s="36"/>
      <c r="R69" s="6"/>
      <c r="S69" s="6"/>
      <c r="T69" s="37"/>
    </row>
    <row r="70" spans="7:20" s="34" customFormat="1" ht="15">
      <c r="G70" s="35"/>
      <c r="I70" s="1"/>
      <c r="P70" s="36"/>
      <c r="R70" s="6"/>
      <c r="S70" s="6"/>
      <c r="T70" s="37"/>
    </row>
    <row r="71" spans="7:20" s="34" customFormat="1" ht="15">
      <c r="G71" s="35"/>
      <c r="I71" s="1"/>
      <c r="P71" s="36"/>
      <c r="R71" s="6"/>
      <c r="S71" s="6"/>
      <c r="T71" s="37"/>
    </row>
    <row r="72" spans="7:20" s="34" customFormat="1" ht="15">
      <c r="G72" s="35"/>
      <c r="P72" s="36"/>
      <c r="R72" s="6"/>
      <c r="S72" s="6"/>
      <c r="T72" s="37"/>
    </row>
    <row r="73" spans="7:20" s="34" customFormat="1" ht="15">
      <c r="G73" s="35"/>
      <c r="I73" s="1"/>
      <c r="P73" s="36"/>
      <c r="R73" s="6"/>
      <c r="S73" s="6"/>
      <c r="T73" s="37"/>
    </row>
    <row r="74" spans="7:20" s="34" customFormat="1" ht="15">
      <c r="G74" s="35"/>
      <c r="I74" s="1"/>
      <c r="P74" s="36"/>
      <c r="R74" s="6"/>
      <c r="S74" s="6"/>
      <c r="T74" s="37"/>
    </row>
    <row r="75" spans="7:20" s="34" customFormat="1" ht="15">
      <c r="G75" s="35"/>
      <c r="P75" s="36"/>
      <c r="R75" s="6"/>
      <c r="S75" s="6"/>
      <c r="T75" s="37"/>
    </row>
    <row r="76" spans="7:20" s="34" customFormat="1" ht="15">
      <c r="G76" s="35"/>
      <c r="I76" s="26"/>
      <c r="P76" s="36"/>
      <c r="R76" s="6"/>
      <c r="S76" s="6"/>
      <c r="T76" s="37"/>
    </row>
    <row r="77" spans="7:20" s="34" customFormat="1" ht="15">
      <c r="G77" s="35"/>
      <c r="I77" s="26"/>
      <c r="P77" s="36"/>
      <c r="R77" s="6"/>
      <c r="S77" s="6"/>
      <c r="T77" s="37"/>
    </row>
    <row r="78" spans="7:20" s="34" customFormat="1" ht="15">
      <c r="G78" s="35"/>
      <c r="I78" s="26"/>
      <c r="P78" s="36"/>
      <c r="R78" s="6"/>
      <c r="S78" s="6"/>
      <c r="T78" s="37"/>
    </row>
    <row r="79" spans="7:20" s="34" customFormat="1" ht="15">
      <c r="G79" s="35"/>
      <c r="I79" s="26"/>
      <c r="P79" s="36"/>
      <c r="R79" s="6"/>
      <c r="S79" s="6"/>
      <c r="T79" s="37"/>
    </row>
    <row r="80" spans="7:20" s="34" customFormat="1" ht="15">
      <c r="G80" s="35"/>
      <c r="I80" s="26"/>
      <c r="P80" s="36"/>
      <c r="R80" s="6"/>
      <c r="S80" s="6"/>
      <c r="T80" s="37"/>
    </row>
    <row r="81" spans="7:20" s="34" customFormat="1" ht="15">
      <c r="G81" s="35"/>
      <c r="I81" s="26"/>
      <c r="P81" s="36"/>
      <c r="R81" s="6"/>
      <c r="S81" s="6"/>
      <c r="T81" s="37"/>
    </row>
    <row r="82" spans="7:20" s="34" customFormat="1" ht="15">
      <c r="G82" s="35"/>
      <c r="I82" s="26"/>
      <c r="P82" s="36"/>
      <c r="R82" s="6"/>
      <c r="S82" s="6"/>
      <c r="T82" s="37"/>
    </row>
    <row r="83" spans="7:20" s="34" customFormat="1" ht="15">
      <c r="G83" s="35"/>
      <c r="I83" s="26"/>
      <c r="P83" s="36"/>
      <c r="R83" s="6"/>
      <c r="S83" s="6"/>
      <c r="T83" s="37"/>
    </row>
    <row r="84" spans="7:20" s="34" customFormat="1" ht="15">
      <c r="G84" s="35"/>
      <c r="I84" s="26"/>
      <c r="P84" s="36"/>
      <c r="R84" s="6"/>
      <c r="S84" s="6"/>
      <c r="T84" s="37"/>
    </row>
    <row r="85" spans="7:20" s="34" customFormat="1" ht="15">
      <c r="G85" s="35"/>
      <c r="I85" s="26"/>
      <c r="P85" s="36"/>
      <c r="R85" s="6"/>
      <c r="S85" s="6"/>
      <c r="T85" s="37"/>
    </row>
    <row r="86" spans="7:20" s="34" customFormat="1" ht="15">
      <c r="G86" s="35"/>
      <c r="P86" s="36"/>
      <c r="R86" s="6"/>
      <c r="S86" s="6"/>
      <c r="T86" s="37"/>
    </row>
    <row r="87" spans="7:20" s="34" customFormat="1" ht="15">
      <c r="G87" s="35"/>
      <c r="P87" s="36"/>
      <c r="R87" s="6"/>
      <c r="S87" s="6"/>
      <c r="T87" s="37"/>
    </row>
    <row r="88" ht="15">
      <c r="I88" s="34"/>
    </row>
    <row r="89" ht="15">
      <c r="I89" s="34"/>
    </row>
    <row r="90" ht="15">
      <c r="I90" s="34"/>
    </row>
    <row r="91" ht="15">
      <c r="I91" s="34"/>
    </row>
    <row r="92" ht="15">
      <c r="I92" s="34"/>
    </row>
    <row r="93" ht="15">
      <c r="I93" s="34"/>
    </row>
    <row r="94" ht="15">
      <c r="I94" s="34"/>
    </row>
    <row r="95" ht="15">
      <c r="I95" s="34"/>
    </row>
    <row r="96" ht="15">
      <c r="I96" s="34"/>
    </row>
    <row r="97" ht="15">
      <c r="I97" s="34"/>
    </row>
    <row r="98" ht="15">
      <c r="I98" s="34"/>
    </row>
    <row r="99" ht="15">
      <c r="I99" s="34"/>
    </row>
    <row r="100" ht="15">
      <c r="I100" s="34"/>
    </row>
    <row r="101" ht="15">
      <c r="I101" s="34"/>
    </row>
    <row r="102" ht="15">
      <c r="I102" s="34"/>
    </row>
    <row r="103" ht="15">
      <c r="I103" s="34"/>
    </row>
    <row r="104" ht="15">
      <c r="I104" s="34"/>
    </row>
    <row r="105" ht="15">
      <c r="I105" s="34"/>
    </row>
    <row r="106" ht="15">
      <c r="I106" s="34"/>
    </row>
    <row r="107" ht="15">
      <c r="I107" s="34"/>
    </row>
  </sheetData>
  <printOptions horizontalCentered="1"/>
  <pageMargins left="0.4722222222222222" right="0.5506944444444445" top="0.7479166666666667" bottom="0.5506944444444445" header="0" footer="0"/>
  <pageSetup fitToHeight="2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P127"/>
  <sheetViews>
    <sheetView showOutlineSymbols="0" zoomScale="70" zoomScaleNormal="70" workbookViewId="0" topLeftCell="A1">
      <pane xSplit="7" ySplit="5" topLeftCell="P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Y6" sqref="Y6:Z15"/>
    </sheetView>
  </sheetViews>
  <sheetFormatPr defaultColWidth="12.421875" defaultRowHeight="12.75"/>
  <cols>
    <col min="1" max="1" width="8.140625" style="1" bestFit="1" customWidth="1"/>
    <col min="2" max="2" width="12.421875" style="1" customWidth="1"/>
    <col min="3" max="3" width="14.00390625" style="1" customWidth="1"/>
    <col min="4" max="4" width="11.421875" style="1" customWidth="1"/>
    <col min="5" max="5" width="8.57421875" style="1" bestFit="1" customWidth="1"/>
    <col min="6" max="6" width="8.7109375" style="1" bestFit="1" customWidth="1"/>
    <col min="7" max="7" width="4.57421875" style="4" customWidth="1"/>
    <col min="8" max="15" width="8.140625" style="1" bestFit="1" customWidth="1"/>
    <col min="16" max="16" width="8.140625" style="32" bestFit="1" customWidth="1"/>
    <col min="17" max="24" width="8.140625" style="1" bestFit="1" customWidth="1"/>
    <col min="25" max="25" width="9.7109375" style="6" customWidth="1"/>
    <col min="26" max="26" width="7.28125" style="6" customWidth="1"/>
    <col min="27" max="27" width="20.57421875" style="17" bestFit="1" customWidth="1"/>
    <col min="28" max="28" width="6.7109375" style="1" customWidth="1"/>
    <col min="29" max="60" width="9.8515625" style="1" customWidth="1"/>
    <col min="61" max="62" width="8.57421875" style="1" customWidth="1"/>
    <col min="63" max="64" width="9.8515625" style="1" customWidth="1"/>
    <col min="65" max="66" width="8.57421875" style="1" customWidth="1"/>
    <col min="67" max="68" width="9.8515625" style="1" customWidth="1"/>
    <col min="69" max="16384" width="12.421875" style="1" customWidth="1"/>
  </cols>
  <sheetData>
    <row r="1" spans="2:68" ht="18">
      <c r="B1" s="2" t="s">
        <v>0</v>
      </c>
      <c r="E1" s="3"/>
      <c r="H1" s="39">
        <v>38794</v>
      </c>
      <c r="I1" s="39">
        <v>38815</v>
      </c>
      <c r="J1" s="39">
        <v>38822</v>
      </c>
      <c r="K1" s="39">
        <v>38836</v>
      </c>
      <c r="L1" s="39">
        <v>38843</v>
      </c>
      <c r="M1" s="39">
        <v>38850</v>
      </c>
      <c r="N1" s="39">
        <v>38857</v>
      </c>
      <c r="O1" s="39">
        <v>38864</v>
      </c>
      <c r="P1" s="39">
        <v>38885</v>
      </c>
      <c r="Q1" s="39">
        <v>38892</v>
      </c>
      <c r="R1" s="39"/>
      <c r="S1" s="39"/>
      <c r="T1" s="39"/>
      <c r="U1" s="5"/>
      <c r="V1" s="5"/>
      <c r="W1" s="5"/>
      <c r="X1" s="5"/>
      <c r="Y1" s="6" t="s">
        <v>1</v>
      </c>
      <c r="AA1" s="7" t="s">
        <v>2</v>
      </c>
      <c r="AB1" s="8">
        <v>9</v>
      </c>
      <c r="AC1" s="1" t="s">
        <v>3</v>
      </c>
      <c r="AF1" s="9"/>
      <c r="AJ1" s="9"/>
      <c r="AN1" s="9"/>
      <c r="AR1" s="9"/>
      <c r="AV1" s="9"/>
      <c r="AZ1" s="9"/>
      <c r="BD1" s="9"/>
      <c r="BH1" s="9"/>
      <c r="BL1" s="9"/>
      <c r="BP1" s="9"/>
    </row>
    <row r="2" spans="2:32" ht="18">
      <c r="B2" s="2" t="s">
        <v>4</v>
      </c>
      <c r="C2" s="10" t="s">
        <v>101</v>
      </c>
      <c r="D2" s="2" t="s">
        <v>47</v>
      </c>
      <c r="H2" s="11" t="s">
        <v>7</v>
      </c>
      <c r="I2" s="12" t="s">
        <v>7</v>
      </c>
      <c r="J2" s="11" t="s">
        <v>7</v>
      </c>
      <c r="K2" s="11" t="s">
        <v>7</v>
      </c>
      <c r="L2" s="11" t="s">
        <v>7</v>
      </c>
      <c r="M2" s="11" t="s">
        <v>7</v>
      </c>
      <c r="N2" s="11" t="s">
        <v>7</v>
      </c>
      <c r="O2" s="11" t="s">
        <v>7</v>
      </c>
      <c r="P2" s="11" t="s">
        <v>7</v>
      </c>
      <c r="Q2" s="11" t="s">
        <v>7</v>
      </c>
      <c r="R2" s="11" t="s">
        <v>7</v>
      </c>
      <c r="S2" s="11" t="s">
        <v>7</v>
      </c>
      <c r="T2" s="11" t="s">
        <v>7</v>
      </c>
      <c r="U2" s="11" t="s">
        <v>7</v>
      </c>
      <c r="V2" s="11" t="s">
        <v>7</v>
      </c>
      <c r="W2" s="11" t="s">
        <v>7</v>
      </c>
      <c r="X2" s="11" t="s">
        <v>7</v>
      </c>
      <c r="Y2" s="6" t="s">
        <v>8</v>
      </c>
      <c r="AA2" s="7" t="s">
        <v>9</v>
      </c>
      <c r="AB2" s="1">
        <f>ROUNDDOWN(AB1*2/3,0)</f>
        <v>6</v>
      </c>
      <c r="AF2" s="9"/>
    </row>
    <row r="3" spans="2:28" ht="15">
      <c r="B3" s="13" t="s">
        <v>155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 t="s">
        <v>10</v>
      </c>
      <c r="Z3" s="16" t="s">
        <v>11</v>
      </c>
      <c r="AB3" s="18"/>
    </row>
    <row r="4" spans="2:29" ht="14.25">
      <c r="B4" s="19"/>
      <c r="D4" s="1" t="s">
        <v>12</v>
      </c>
      <c r="E4" s="1" t="s">
        <v>13</v>
      </c>
      <c r="F4" s="1" t="s">
        <v>14</v>
      </c>
      <c r="G4" s="4" t="s">
        <v>15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6" t="s">
        <v>16</v>
      </c>
      <c r="Z4" s="6" t="s">
        <v>17</v>
      </c>
      <c r="AA4" s="17" t="s">
        <v>18</v>
      </c>
      <c r="AB4" s="8">
        <v>23</v>
      </c>
      <c r="AC4" s="1" t="s">
        <v>19</v>
      </c>
    </row>
    <row r="5" spans="1:28" ht="14.25">
      <c r="A5" s="1" t="s">
        <v>7</v>
      </c>
      <c r="B5" s="1" t="s">
        <v>20</v>
      </c>
      <c r="D5" s="1" t="s">
        <v>21</v>
      </c>
      <c r="E5" s="1" t="s">
        <v>22</v>
      </c>
      <c r="F5" s="1" t="s">
        <v>23</v>
      </c>
      <c r="G5" s="4" t="s">
        <v>24</v>
      </c>
      <c r="H5" s="20" t="s">
        <v>25</v>
      </c>
      <c r="I5" s="20">
        <v>15</v>
      </c>
      <c r="J5" s="14">
        <v>13</v>
      </c>
      <c r="K5" s="14">
        <v>23</v>
      </c>
      <c r="L5" s="14">
        <v>6</v>
      </c>
      <c r="M5" s="14">
        <v>22</v>
      </c>
      <c r="N5" s="14">
        <v>15</v>
      </c>
      <c r="O5" s="14">
        <v>21</v>
      </c>
      <c r="P5" s="14">
        <v>7</v>
      </c>
      <c r="Q5" s="14">
        <v>7</v>
      </c>
      <c r="R5" s="14"/>
      <c r="S5" s="14"/>
      <c r="T5" s="14"/>
      <c r="U5" s="14"/>
      <c r="V5" s="14"/>
      <c r="W5" s="14"/>
      <c r="X5" s="14"/>
      <c r="AA5" s="16"/>
      <c r="AB5" s="1">
        <f>AB4+1</f>
        <v>24</v>
      </c>
    </row>
    <row r="6" spans="1:28" s="26" customFormat="1" ht="14.25">
      <c r="A6" s="21">
        <v>1</v>
      </c>
      <c r="B6" s="22" t="s">
        <v>64</v>
      </c>
      <c r="C6" s="22" t="s">
        <v>65</v>
      </c>
      <c r="D6" s="28" t="s">
        <v>52</v>
      </c>
      <c r="E6" s="23">
        <v>167844</v>
      </c>
      <c r="F6" s="22">
        <v>1078</v>
      </c>
      <c r="G6" s="30"/>
      <c r="H6" s="25"/>
      <c r="I6" s="25">
        <v>8</v>
      </c>
      <c r="J6" s="25"/>
      <c r="K6" s="25">
        <v>11</v>
      </c>
      <c r="L6" s="25"/>
      <c r="M6" s="25">
        <v>11</v>
      </c>
      <c r="N6" s="25">
        <v>7</v>
      </c>
      <c r="O6" s="25">
        <v>6</v>
      </c>
      <c r="P6" s="25">
        <v>2</v>
      </c>
      <c r="Q6" s="25"/>
      <c r="R6" s="25"/>
      <c r="S6" s="25"/>
      <c r="T6" s="25"/>
      <c r="U6" s="25"/>
      <c r="V6" s="25"/>
      <c r="W6" s="25"/>
      <c r="X6" s="25"/>
      <c r="Y6" s="25">
        <f aca="true" t="shared" si="0" ref="Y6:Y37">COUNTA(H6:X6)</f>
        <v>6</v>
      </c>
      <c r="Z6" s="25">
        <f aca="true" t="shared" si="1" ref="Z6:Z37">SUM(H6:X6)+(AB$2-Y6)*AB$5</f>
        <v>45</v>
      </c>
      <c r="AA6" s="16">
        <f aca="true" t="shared" si="2" ref="AA6:AA37">SMALL(H6:X6,1)</f>
        <v>2</v>
      </c>
      <c r="AB6" s="26">
        <f aca="true" t="shared" si="3" ref="AB6:AB37">SMALL(H6:X6,2)</f>
        <v>6</v>
      </c>
    </row>
    <row r="7" spans="1:28" s="26" customFormat="1" ht="14.25">
      <c r="A7" s="21">
        <v>2</v>
      </c>
      <c r="B7" s="22" t="s">
        <v>76</v>
      </c>
      <c r="C7" s="22" t="s">
        <v>77</v>
      </c>
      <c r="D7" s="28" t="s">
        <v>52</v>
      </c>
      <c r="E7" s="23">
        <v>176285</v>
      </c>
      <c r="F7" s="22">
        <v>1078</v>
      </c>
      <c r="G7" s="30"/>
      <c r="H7" s="25"/>
      <c r="I7" s="25">
        <v>7</v>
      </c>
      <c r="J7" s="25"/>
      <c r="K7" s="25">
        <v>5</v>
      </c>
      <c r="L7" s="25">
        <v>1</v>
      </c>
      <c r="M7" s="25"/>
      <c r="N7" s="25"/>
      <c r="O7" s="25">
        <v>10</v>
      </c>
      <c r="P7" s="25">
        <v>3</v>
      </c>
      <c r="Q7" s="25"/>
      <c r="R7" s="25"/>
      <c r="S7" s="25"/>
      <c r="T7" s="25"/>
      <c r="U7" s="25"/>
      <c r="V7" s="25"/>
      <c r="W7" s="25"/>
      <c r="X7" s="25"/>
      <c r="Y7" s="25">
        <f t="shared" si="0"/>
        <v>5</v>
      </c>
      <c r="Z7" s="25">
        <f t="shared" si="1"/>
        <v>50</v>
      </c>
      <c r="AA7" s="16">
        <f t="shared" si="2"/>
        <v>1</v>
      </c>
      <c r="AB7" s="26">
        <f t="shared" si="3"/>
        <v>3</v>
      </c>
    </row>
    <row r="8" spans="1:28" s="26" customFormat="1" ht="14.25">
      <c r="A8" s="21">
        <v>3</v>
      </c>
      <c r="B8" s="22" t="s">
        <v>37</v>
      </c>
      <c r="C8" s="22" t="s">
        <v>38</v>
      </c>
      <c r="D8" s="22" t="s">
        <v>28</v>
      </c>
      <c r="E8" s="23">
        <v>732</v>
      </c>
      <c r="F8" s="22">
        <v>1059</v>
      </c>
      <c r="G8" s="24"/>
      <c r="H8" s="25"/>
      <c r="I8" s="25">
        <v>2</v>
      </c>
      <c r="J8" s="25">
        <v>2</v>
      </c>
      <c r="K8" s="25"/>
      <c r="L8" s="25"/>
      <c r="M8" s="25"/>
      <c r="N8" s="25">
        <v>6</v>
      </c>
      <c r="O8" s="25">
        <v>1</v>
      </c>
      <c r="P8" s="25"/>
      <c r="Q8" s="25"/>
      <c r="R8" s="25"/>
      <c r="S8" s="25"/>
      <c r="T8" s="25"/>
      <c r="U8" s="25"/>
      <c r="V8" s="25"/>
      <c r="W8" s="25"/>
      <c r="X8" s="25"/>
      <c r="Y8" s="25">
        <f t="shared" si="0"/>
        <v>4</v>
      </c>
      <c r="Z8" s="25">
        <f t="shared" si="1"/>
        <v>59</v>
      </c>
      <c r="AA8" s="16">
        <f t="shared" si="2"/>
        <v>1</v>
      </c>
      <c r="AB8" s="26">
        <f t="shared" si="3"/>
        <v>2</v>
      </c>
    </row>
    <row r="9" spans="1:28" s="26" customFormat="1" ht="14.25">
      <c r="A9" s="21">
        <v>4</v>
      </c>
      <c r="B9" s="22" t="s">
        <v>137</v>
      </c>
      <c r="C9" s="22" t="s">
        <v>138</v>
      </c>
      <c r="D9" s="22" t="s">
        <v>133</v>
      </c>
      <c r="E9" s="23">
        <v>716</v>
      </c>
      <c r="F9" s="22">
        <v>1047</v>
      </c>
      <c r="G9" s="30"/>
      <c r="H9" s="25"/>
      <c r="I9" s="25"/>
      <c r="J9" s="25"/>
      <c r="K9" s="25">
        <v>3</v>
      </c>
      <c r="L9" s="25"/>
      <c r="M9" s="25">
        <v>15</v>
      </c>
      <c r="N9" s="25">
        <v>16</v>
      </c>
      <c r="O9" s="25">
        <v>2</v>
      </c>
      <c r="P9" s="25">
        <v>1</v>
      </c>
      <c r="Q9" s="25"/>
      <c r="R9" s="25"/>
      <c r="S9" s="25"/>
      <c r="T9" s="25"/>
      <c r="U9" s="25"/>
      <c r="V9" s="25"/>
      <c r="W9" s="25"/>
      <c r="X9" s="25"/>
      <c r="Y9" s="25">
        <f t="shared" si="0"/>
        <v>5</v>
      </c>
      <c r="Z9" s="25">
        <f t="shared" si="1"/>
        <v>61</v>
      </c>
      <c r="AA9" s="16">
        <f t="shared" si="2"/>
        <v>1</v>
      </c>
      <c r="AB9" s="26">
        <f t="shared" si="3"/>
        <v>2</v>
      </c>
    </row>
    <row r="10" spans="1:28" s="26" customFormat="1" ht="14.25">
      <c r="A10" s="21">
        <v>5</v>
      </c>
      <c r="B10" s="22" t="s">
        <v>159</v>
      </c>
      <c r="C10" s="22" t="s">
        <v>160</v>
      </c>
      <c r="D10" s="28" t="s">
        <v>161</v>
      </c>
      <c r="E10" s="23">
        <v>146443</v>
      </c>
      <c r="F10" s="22">
        <v>1101</v>
      </c>
      <c r="G10" s="30"/>
      <c r="H10" s="25"/>
      <c r="I10" s="25"/>
      <c r="J10" s="25"/>
      <c r="K10" s="25"/>
      <c r="L10" s="25">
        <v>4</v>
      </c>
      <c r="M10" s="25">
        <v>17</v>
      </c>
      <c r="N10" s="25"/>
      <c r="O10" s="25">
        <v>14</v>
      </c>
      <c r="P10" s="25">
        <v>5</v>
      </c>
      <c r="Q10" s="25">
        <v>5</v>
      </c>
      <c r="R10" s="25"/>
      <c r="S10" s="25"/>
      <c r="T10" s="25"/>
      <c r="U10" s="25"/>
      <c r="V10" s="25"/>
      <c r="W10" s="25"/>
      <c r="X10" s="25"/>
      <c r="Y10" s="25">
        <f t="shared" si="0"/>
        <v>5</v>
      </c>
      <c r="Z10" s="25">
        <f t="shared" si="1"/>
        <v>69</v>
      </c>
      <c r="AA10" s="16">
        <f t="shared" si="2"/>
        <v>4</v>
      </c>
      <c r="AB10" s="26">
        <f t="shared" si="3"/>
        <v>5</v>
      </c>
    </row>
    <row r="11" spans="1:28" s="26" customFormat="1" ht="14.25">
      <c r="A11" s="21">
        <v>6</v>
      </c>
      <c r="B11" s="21" t="s">
        <v>26</v>
      </c>
      <c r="C11" s="22" t="s">
        <v>27</v>
      </c>
      <c r="D11" s="22" t="s">
        <v>28</v>
      </c>
      <c r="E11" s="23">
        <v>950</v>
      </c>
      <c r="F11" s="22">
        <v>1059</v>
      </c>
      <c r="G11" s="24"/>
      <c r="H11" s="25"/>
      <c r="I11" s="25">
        <v>12</v>
      </c>
      <c r="J11" s="25">
        <v>8</v>
      </c>
      <c r="K11" s="25"/>
      <c r="L11" s="25"/>
      <c r="M11" s="25">
        <v>12</v>
      </c>
      <c r="N11" s="25">
        <v>10</v>
      </c>
      <c r="O11" s="25">
        <v>5</v>
      </c>
      <c r="P11" s="25"/>
      <c r="Q11" s="25"/>
      <c r="R11" s="25"/>
      <c r="S11" s="25"/>
      <c r="T11" s="25"/>
      <c r="U11" s="25"/>
      <c r="V11" s="25"/>
      <c r="W11" s="25"/>
      <c r="X11" s="25"/>
      <c r="Y11" s="25">
        <f t="shared" si="0"/>
        <v>5</v>
      </c>
      <c r="Z11" s="25">
        <f t="shared" si="1"/>
        <v>71</v>
      </c>
      <c r="AA11" s="16">
        <f t="shared" si="2"/>
        <v>5</v>
      </c>
      <c r="AB11" s="26">
        <f t="shared" si="3"/>
        <v>8</v>
      </c>
    </row>
    <row r="12" spans="1:28" s="26" customFormat="1" ht="14.25">
      <c r="A12" s="21">
        <v>7</v>
      </c>
      <c r="B12" s="22" t="s">
        <v>48</v>
      </c>
      <c r="C12" s="22" t="s">
        <v>49</v>
      </c>
      <c r="D12" s="22" t="s">
        <v>28</v>
      </c>
      <c r="E12" s="23">
        <v>593</v>
      </c>
      <c r="F12" s="22">
        <v>1059</v>
      </c>
      <c r="G12" s="30"/>
      <c r="H12" s="25"/>
      <c r="I12" s="25">
        <v>1</v>
      </c>
      <c r="J12" s="25"/>
      <c r="K12" s="25"/>
      <c r="L12" s="25"/>
      <c r="M12" s="25">
        <v>2</v>
      </c>
      <c r="N12" s="25">
        <v>2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>
        <f t="shared" si="0"/>
        <v>3</v>
      </c>
      <c r="Z12" s="25">
        <f t="shared" si="1"/>
        <v>77</v>
      </c>
      <c r="AA12" s="16">
        <f t="shared" si="2"/>
        <v>1</v>
      </c>
      <c r="AB12" s="26">
        <f t="shared" si="3"/>
        <v>2</v>
      </c>
    </row>
    <row r="13" spans="1:28" s="26" customFormat="1" ht="14.25">
      <c r="A13" s="21">
        <v>8</v>
      </c>
      <c r="B13" s="28" t="s">
        <v>43</v>
      </c>
      <c r="C13" s="31" t="s">
        <v>44</v>
      </c>
      <c r="D13" s="28" t="s">
        <v>28</v>
      </c>
      <c r="E13" s="23">
        <v>949</v>
      </c>
      <c r="F13" s="28">
        <v>1059</v>
      </c>
      <c r="G13" s="30"/>
      <c r="H13" s="25"/>
      <c r="I13" s="25">
        <v>16</v>
      </c>
      <c r="J13" s="25">
        <v>1</v>
      </c>
      <c r="K13" s="25"/>
      <c r="L13" s="25"/>
      <c r="M13" s="25">
        <v>3</v>
      </c>
      <c r="N13" s="25"/>
      <c r="O13" s="25">
        <v>9</v>
      </c>
      <c r="P13" s="25"/>
      <c r="Q13" s="25"/>
      <c r="R13" s="25"/>
      <c r="S13" s="25"/>
      <c r="T13" s="25"/>
      <c r="U13" s="25"/>
      <c r="V13" s="25"/>
      <c r="W13" s="25"/>
      <c r="X13" s="25"/>
      <c r="Y13" s="25">
        <f t="shared" si="0"/>
        <v>4</v>
      </c>
      <c r="Z13" s="25">
        <f t="shared" si="1"/>
        <v>77</v>
      </c>
      <c r="AA13" s="16">
        <f t="shared" si="2"/>
        <v>1</v>
      </c>
      <c r="AB13" s="26">
        <f t="shared" si="3"/>
        <v>3</v>
      </c>
    </row>
    <row r="14" spans="1:28" s="26" customFormat="1" ht="14.25">
      <c r="A14" s="21">
        <v>9</v>
      </c>
      <c r="B14" s="28" t="s">
        <v>41</v>
      </c>
      <c r="C14" s="28" t="s">
        <v>80</v>
      </c>
      <c r="D14" s="28" t="s">
        <v>28</v>
      </c>
      <c r="E14" s="29">
        <v>752</v>
      </c>
      <c r="F14" s="28">
        <v>1059</v>
      </c>
      <c r="G14" s="24"/>
      <c r="H14" s="25"/>
      <c r="I14" s="25"/>
      <c r="J14" s="25">
        <v>7</v>
      </c>
      <c r="K14" s="25"/>
      <c r="L14" s="25"/>
      <c r="M14" s="25">
        <v>8</v>
      </c>
      <c r="N14" s="25">
        <v>8</v>
      </c>
      <c r="O14" s="25">
        <v>7</v>
      </c>
      <c r="P14" s="25"/>
      <c r="Q14" s="25"/>
      <c r="R14" s="25"/>
      <c r="S14" s="25"/>
      <c r="T14" s="25"/>
      <c r="U14" s="25"/>
      <c r="V14" s="25"/>
      <c r="W14" s="25"/>
      <c r="X14" s="25"/>
      <c r="Y14" s="25">
        <f t="shared" si="0"/>
        <v>4</v>
      </c>
      <c r="Z14" s="25">
        <f t="shared" si="1"/>
        <v>78</v>
      </c>
      <c r="AA14" s="16">
        <f t="shared" si="2"/>
        <v>7</v>
      </c>
      <c r="AB14" s="26">
        <f t="shared" si="3"/>
        <v>7</v>
      </c>
    </row>
    <row r="15" spans="1:28" s="26" customFormat="1" ht="14.25">
      <c r="A15" s="21">
        <v>10</v>
      </c>
      <c r="B15" s="22" t="s">
        <v>104</v>
      </c>
      <c r="C15" s="22" t="s">
        <v>105</v>
      </c>
      <c r="D15" s="28" t="s">
        <v>52</v>
      </c>
      <c r="E15" s="23">
        <v>130820</v>
      </c>
      <c r="F15" s="28">
        <v>1078</v>
      </c>
      <c r="G15" s="30"/>
      <c r="H15" s="25"/>
      <c r="I15" s="25">
        <v>4</v>
      </c>
      <c r="J15" s="25"/>
      <c r="K15" s="25"/>
      <c r="L15" s="25"/>
      <c r="M15" s="25"/>
      <c r="N15" s="25">
        <v>3</v>
      </c>
      <c r="O15" s="25">
        <v>4</v>
      </c>
      <c r="P15" s="25"/>
      <c r="Q15" s="25"/>
      <c r="R15" s="25"/>
      <c r="S15" s="25"/>
      <c r="T15" s="25"/>
      <c r="U15" s="25"/>
      <c r="V15" s="25"/>
      <c r="W15" s="25"/>
      <c r="X15" s="25"/>
      <c r="Y15" s="25">
        <f t="shared" si="0"/>
        <v>3</v>
      </c>
      <c r="Z15" s="25">
        <f t="shared" si="1"/>
        <v>83</v>
      </c>
      <c r="AA15" s="16">
        <f t="shared" si="2"/>
        <v>3</v>
      </c>
      <c r="AB15" s="26">
        <f t="shared" si="3"/>
        <v>4</v>
      </c>
    </row>
    <row r="16" spans="1:28" s="26" customFormat="1" ht="14.25">
      <c r="A16" s="21">
        <v>11</v>
      </c>
      <c r="B16" s="28" t="s">
        <v>102</v>
      </c>
      <c r="C16" s="28" t="s">
        <v>103</v>
      </c>
      <c r="D16" s="28" t="s">
        <v>57</v>
      </c>
      <c r="E16" s="29">
        <v>4153</v>
      </c>
      <c r="F16" s="28">
        <v>1155</v>
      </c>
      <c r="G16" s="30"/>
      <c r="H16" s="25"/>
      <c r="I16" s="25"/>
      <c r="J16" s="25">
        <v>3</v>
      </c>
      <c r="K16" s="25">
        <v>7</v>
      </c>
      <c r="L16" s="25"/>
      <c r="M16" s="25">
        <v>7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>
        <f t="shared" si="0"/>
        <v>3</v>
      </c>
      <c r="Z16" s="25">
        <f t="shared" si="1"/>
        <v>89</v>
      </c>
      <c r="AA16" s="16">
        <f t="shared" si="2"/>
        <v>3</v>
      </c>
      <c r="AB16" s="26">
        <f t="shared" si="3"/>
        <v>7</v>
      </c>
    </row>
    <row r="17" spans="1:28" s="26" customFormat="1" ht="14.25">
      <c r="A17" s="21">
        <v>12</v>
      </c>
      <c r="B17" s="22" t="s">
        <v>90</v>
      </c>
      <c r="C17" s="22" t="s">
        <v>33</v>
      </c>
      <c r="D17" s="22" t="s">
        <v>34</v>
      </c>
      <c r="E17" s="23">
        <v>20515</v>
      </c>
      <c r="F17" s="21">
        <v>1116</v>
      </c>
      <c r="G17" s="30"/>
      <c r="H17" s="25"/>
      <c r="I17" s="25"/>
      <c r="J17" s="25">
        <v>6</v>
      </c>
      <c r="K17" s="25"/>
      <c r="L17" s="25">
        <v>2</v>
      </c>
      <c r="M17" s="25"/>
      <c r="N17" s="25"/>
      <c r="O17" s="25">
        <v>16</v>
      </c>
      <c r="P17" s="25"/>
      <c r="Q17" s="25"/>
      <c r="R17" s="25"/>
      <c r="S17" s="25"/>
      <c r="T17" s="25"/>
      <c r="U17" s="25"/>
      <c r="V17" s="25"/>
      <c r="W17" s="25"/>
      <c r="X17" s="25"/>
      <c r="Y17" s="25">
        <f t="shared" si="0"/>
        <v>3</v>
      </c>
      <c r="Z17" s="25">
        <f t="shared" si="1"/>
        <v>96</v>
      </c>
      <c r="AA17" s="16">
        <f t="shared" si="2"/>
        <v>2</v>
      </c>
      <c r="AB17" s="26">
        <f t="shared" si="3"/>
        <v>6</v>
      </c>
    </row>
    <row r="18" spans="1:28" s="26" customFormat="1" ht="14.25">
      <c r="A18" s="21">
        <v>13</v>
      </c>
      <c r="B18" s="22" t="s">
        <v>62</v>
      </c>
      <c r="C18" s="22" t="s">
        <v>63</v>
      </c>
      <c r="D18" s="28" t="s">
        <v>52</v>
      </c>
      <c r="E18" s="23">
        <v>16958</v>
      </c>
      <c r="F18" s="22">
        <v>1078</v>
      </c>
      <c r="G18" s="24"/>
      <c r="H18" s="25"/>
      <c r="I18" s="25">
        <v>6</v>
      </c>
      <c r="J18" s="25"/>
      <c r="K18" s="25"/>
      <c r="L18" s="25"/>
      <c r="M18" s="25">
        <v>16</v>
      </c>
      <c r="N18" s="25"/>
      <c r="O18" s="25">
        <v>8</v>
      </c>
      <c r="P18" s="25"/>
      <c r="Q18" s="25"/>
      <c r="R18" s="25"/>
      <c r="S18" s="25"/>
      <c r="T18" s="25"/>
      <c r="U18" s="25"/>
      <c r="V18" s="25"/>
      <c r="W18" s="25"/>
      <c r="X18" s="25"/>
      <c r="Y18" s="25">
        <f t="shared" si="0"/>
        <v>3</v>
      </c>
      <c r="Z18" s="25">
        <f t="shared" si="1"/>
        <v>102</v>
      </c>
      <c r="AA18" s="16">
        <f t="shared" si="2"/>
        <v>6</v>
      </c>
      <c r="AB18" s="26">
        <f t="shared" si="3"/>
        <v>8</v>
      </c>
    </row>
    <row r="19" spans="1:28" s="26" customFormat="1" ht="14.25">
      <c r="A19" s="21">
        <v>14</v>
      </c>
      <c r="B19" s="28" t="s">
        <v>60</v>
      </c>
      <c r="C19" s="28" t="s">
        <v>61</v>
      </c>
      <c r="D19" s="28" t="s">
        <v>57</v>
      </c>
      <c r="E19" s="28">
        <v>4620</v>
      </c>
      <c r="F19" s="28">
        <v>1155</v>
      </c>
      <c r="G19" s="30"/>
      <c r="H19" s="25"/>
      <c r="I19" s="25">
        <v>3</v>
      </c>
      <c r="J19" s="25"/>
      <c r="K19" s="25"/>
      <c r="L19" s="25"/>
      <c r="M19" s="25">
        <v>4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>
        <f t="shared" si="0"/>
        <v>2</v>
      </c>
      <c r="Z19" s="25">
        <f t="shared" si="1"/>
        <v>103</v>
      </c>
      <c r="AA19" s="16">
        <f t="shared" si="2"/>
        <v>3</v>
      </c>
      <c r="AB19" s="26">
        <f t="shared" si="3"/>
        <v>4</v>
      </c>
    </row>
    <row r="20" spans="1:28" s="26" customFormat="1" ht="14.25">
      <c r="A20" s="21">
        <v>15</v>
      </c>
      <c r="B20" s="22" t="s">
        <v>102</v>
      </c>
      <c r="C20" s="22" t="s">
        <v>135</v>
      </c>
      <c r="D20" s="22" t="s">
        <v>57</v>
      </c>
      <c r="E20" s="23">
        <v>4446</v>
      </c>
      <c r="F20" s="22">
        <v>1155</v>
      </c>
      <c r="G20" s="24"/>
      <c r="H20" s="25"/>
      <c r="I20" s="25"/>
      <c r="J20" s="25"/>
      <c r="K20" s="25">
        <v>2</v>
      </c>
      <c r="L20" s="25"/>
      <c r="M20" s="25">
        <v>6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>
        <f t="shared" si="0"/>
        <v>2</v>
      </c>
      <c r="Z20" s="25">
        <f t="shared" si="1"/>
        <v>104</v>
      </c>
      <c r="AA20" s="16">
        <f t="shared" si="2"/>
        <v>2</v>
      </c>
      <c r="AB20" s="26">
        <f t="shared" si="3"/>
        <v>6</v>
      </c>
    </row>
    <row r="21" spans="1:28" s="26" customFormat="1" ht="14.25">
      <c r="A21" s="21">
        <v>16</v>
      </c>
      <c r="B21" s="21" t="s">
        <v>62</v>
      </c>
      <c r="C21" s="21" t="s">
        <v>117</v>
      </c>
      <c r="D21" s="22" t="s">
        <v>52</v>
      </c>
      <c r="E21" s="21">
        <v>52467</v>
      </c>
      <c r="F21" s="21">
        <v>1078</v>
      </c>
      <c r="G21" s="24"/>
      <c r="H21" s="25"/>
      <c r="I21" s="25"/>
      <c r="J21" s="25"/>
      <c r="K21" s="25">
        <v>16</v>
      </c>
      <c r="L21" s="25"/>
      <c r="M21" s="25"/>
      <c r="N21" s="25"/>
      <c r="O21" s="25">
        <v>13</v>
      </c>
      <c r="P21" s="25"/>
      <c r="Q21" s="25">
        <v>3</v>
      </c>
      <c r="R21" s="25"/>
      <c r="S21" s="25"/>
      <c r="T21" s="25"/>
      <c r="U21" s="25"/>
      <c r="V21" s="25"/>
      <c r="W21" s="25"/>
      <c r="X21" s="25"/>
      <c r="Y21" s="25">
        <f t="shared" si="0"/>
        <v>3</v>
      </c>
      <c r="Z21" s="25">
        <f t="shared" si="1"/>
        <v>104</v>
      </c>
      <c r="AA21" s="16">
        <f t="shared" si="2"/>
        <v>3</v>
      </c>
      <c r="AB21" s="26">
        <f t="shared" si="3"/>
        <v>13</v>
      </c>
    </row>
    <row r="22" spans="1:28" s="26" customFormat="1" ht="14.25">
      <c r="A22" s="21">
        <v>17</v>
      </c>
      <c r="B22" s="22" t="s">
        <v>64</v>
      </c>
      <c r="C22" s="22" t="s">
        <v>136</v>
      </c>
      <c r="D22" s="22" t="s">
        <v>57</v>
      </c>
      <c r="E22" s="23">
        <v>4086</v>
      </c>
      <c r="F22" s="22">
        <v>1155</v>
      </c>
      <c r="G22" s="30"/>
      <c r="H22" s="25"/>
      <c r="I22" s="25"/>
      <c r="J22" s="25"/>
      <c r="K22" s="25">
        <v>4</v>
      </c>
      <c r="L22" s="25"/>
      <c r="M22" s="25">
        <v>5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>
        <f t="shared" si="0"/>
        <v>2</v>
      </c>
      <c r="Z22" s="25">
        <f t="shared" si="1"/>
        <v>105</v>
      </c>
      <c r="AA22" s="16">
        <f t="shared" si="2"/>
        <v>4</v>
      </c>
      <c r="AB22" s="26">
        <f t="shared" si="3"/>
        <v>5</v>
      </c>
    </row>
    <row r="23" spans="1:28" s="26" customFormat="1" ht="14.25">
      <c r="A23" s="21">
        <v>18</v>
      </c>
      <c r="B23" s="22" t="s">
        <v>66</v>
      </c>
      <c r="C23" s="22" t="s">
        <v>67</v>
      </c>
      <c r="D23" s="28" t="s">
        <v>68</v>
      </c>
      <c r="E23" s="23">
        <v>829</v>
      </c>
      <c r="F23" s="22">
        <v>1173</v>
      </c>
      <c r="G23" s="30"/>
      <c r="H23" s="25"/>
      <c r="I23" s="25"/>
      <c r="J23" s="25"/>
      <c r="K23" s="25"/>
      <c r="L23" s="25"/>
      <c r="M23" s="25"/>
      <c r="N23" s="25"/>
      <c r="O23" s="25">
        <v>11</v>
      </c>
      <c r="P23" s="25"/>
      <c r="Q23" s="25">
        <v>1</v>
      </c>
      <c r="R23" s="25"/>
      <c r="S23" s="25"/>
      <c r="T23" s="25"/>
      <c r="U23" s="25"/>
      <c r="V23" s="25"/>
      <c r="W23" s="25"/>
      <c r="X23" s="25"/>
      <c r="Y23" s="25">
        <f t="shared" si="0"/>
        <v>2</v>
      </c>
      <c r="Z23" s="25">
        <f t="shared" si="1"/>
        <v>108</v>
      </c>
      <c r="AA23" s="16">
        <f t="shared" si="2"/>
        <v>1</v>
      </c>
      <c r="AB23" s="26">
        <f t="shared" si="3"/>
        <v>11</v>
      </c>
    </row>
    <row r="24" spans="1:28" s="26" customFormat="1" ht="14.25">
      <c r="A24" s="21">
        <v>19</v>
      </c>
      <c r="B24" s="22" t="s">
        <v>143</v>
      </c>
      <c r="C24" s="22" t="s">
        <v>144</v>
      </c>
      <c r="D24" s="22" t="s">
        <v>68</v>
      </c>
      <c r="E24" s="23">
        <v>581</v>
      </c>
      <c r="F24" s="22">
        <v>1173</v>
      </c>
      <c r="G24" s="24"/>
      <c r="H24" s="25"/>
      <c r="I24" s="25"/>
      <c r="J24" s="25"/>
      <c r="K24" s="25">
        <v>17</v>
      </c>
      <c r="L24" s="25"/>
      <c r="M24" s="25"/>
      <c r="N24" s="25"/>
      <c r="O24" s="25">
        <v>15</v>
      </c>
      <c r="P24" s="25"/>
      <c r="Q24" s="25">
        <v>4</v>
      </c>
      <c r="R24" s="25"/>
      <c r="S24" s="25"/>
      <c r="T24" s="25"/>
      <c r="U24" s="25"/>
      <c r="V24" s="25"/>
      <c r="W24" s="25"/>
      <c r="X24" s="25"/>
      <c r="Y24" s="25">
        <f t="shared" si="0"/>
        <v>3</v>
      </c>
      <c r="Z24" s="25">
        <f t="shared" si="1"/>
        <v>108</v>
      </c>
      <c r="AA24" s="16">
        <f t="shared" si="2"/>
        <v>4</v>
      </c>
      <c r="AB24" s="26">
        <f t="shared" si="3"/>
        <v>15</v>
      </c>
    </row>
    <row r="25" spans="1:28" s="26" customFormat="1" ht="14.25">
      <c r="A25" s="21">
        <v>20</v>
      </c>
      <c r="B25" s="22" t="s">
        <v>29</v>
      </c>
      <c r="C25" s="22" t="s">
        <v>106</v>
      </c>
      <c r="D25" s="22" t="s">
        <v>107</v>
      </c>
      <c r="E25" s="23">
        <v>2657</v>
      </c>
      <c r="F25" s="22">
        <v>1363</v>
      </c>
      <c r="G25" s="30"/>
      <c r="H25" s="25"/>
      <c r="I25" s="25"/>
      <c r="J25" s="25">
        <v>9</v>
      </c>
      <c r="K25" s="25"/>
      <c r="L25" s="25"/>
      <c r="M25" s="25"/>
      <c r="N25" s="25"/>
      <c r="O25" s="25"/>
      <c r="P25" s="25">
        <v>4</v>
      </c>
      <c r="Q25" s="25"/>
      <c r="R25" s="25"/>
      <c r="S25" s="25"/>
      <c r="T25" s="25"/>
      <c r="U25" s="25"/>
      <c r="V25" s="25"/>
      <c r="W25" s="25"/>
      <c r="X25" s="25"/>
      <c r="Y25" s="25">
        <f t="shared" si="0"/>
        <v>2</v>
      </c>
      <c r="Z25" s="25">
        <f t="shared" si="1"/>
        <v>109</v>
      </c>
      <c r="AA25" s="16">
        <f t="shared" si="2"/>
        <v>4</v>
      </c>
      <c r="AB25" s="26">
        <f t="shared" si="3"/>
        <v>9</v>
      </c>
    </row>
    <row r="26" spans="1:28" s="26" customFormat="1" ht="14.25">
      <c r="A26" s="21">
        <v>21</v>
      </c>
      <c r="B26" s="22" t="s">
        <v>53</v>
      </c>
      <c r="C26" s="22" t="s">
        <v>54</v>
      </c>
      <c r="D26" s="22" t="s">
        <v>28</v>
      </c>
      <c r="E26" s="23">
        <v>589</v>
      </c>
      <c r="F26" s="22">
        <v>1059</v>
      </c>
      <c r="G26" s="30"/>
      <c r="H26" s="25"/>
      <c r="I26" s="25">
        <v>16</v>
      </c>
      <c r="J26" s="25">
        <v>5</v>
      </c>
      <c r="K26" s="25"/>
      <c r="L26" s="25"/>
      <c r="M26" s="25"/>
      <c r="N26" s="25">
        <v>16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>
        <f t="shared" si="0"/>
        <v>3</v>
      </c>
      <c r="Z26" s="25">
        <f t="shared" si="1"/>
        <v>109</v>
      </c>
      <c r="AA26" s="16">
        <f t="shared" si="2"/>
        <v>5</v>
      </c>
      <c r="AB26" s="26">
        <f t="shared" si="3"/>
        <v>16</v>
      </c>
    </row>
    <row r="27" spans="1:28" s="26" customFormat="1" ht="14.25">
      <c r="A27" s="21">
        <v>22</v>
      </c>
      <c r="B27" s="28" t="s">
        <v>190</v>
      </c>
      <c r="C27" s="28" t="s">
        <v>162</v>
      </c>
      <c r="D27" s="28" t="s">
        <v>28</v>
      </c>
      <c r="E27" s="29">
        <v>947</v>
      </c>
      <c r="F27" s="28">
        <v>1059</v>
      </c>
      <c r="G27" s="30"/>
      <c r="H27" s="25"/>
      <c r="I27" s="25"/>
      <c r="J27" s="25"/>
      <c r="K27" s="25"/>
      <c r="L27" s="25"/>
      <c r="M27" s="25">
        <v>9</v>
      </c>
      <c r="N27" s="25">
        <v>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>
        <f t="shared" si="0"/>
        <v>2</v>
      </c>
      <c r="Z27" s="25">
        <f t="shared" si="1"/>
        <v>110</v>
      </c>
      <c r="AA27" s="16">
        <f t="shared" si="2"/>
        <v>5</v>
      </c>
      <c r="AB27" s="26">
        <f t="shared" si="3"/>
        <v>9</v>
      </c>
    </row>
    <row r="28" spans="1:28" s="26" customFormat="1" ht="14.25">
      <c r="A28" s="21">
        <v>23</v>
      </c>
      <c r="B28" s="28" t="s">
        <v>91</v>
      </c>
      <c r="C28" s="28" t="s">
        <v>92</v>
      </c>
      <c r="D28" s="28" t="s">
        <v>68</v>
      </c>
      <c r="E28" s="29">
        <v>212</v>
      </c>
      <c r="F28" s="28">
        <v>1173</v>
      </c>
      <c r="G28" s="30"/>
      <c r="H28" s="25"/>
      <c r="I28" s="25"/>
      <c r="J28" s="25"/>
      <c r="K28" s="25"/>
      <c r="L28" s="25">
        <v>7</v>
      </c>
      <c r="M28" s="25"/>
      <c r="N28" s="25"/>
      <c r="O28" s="25"/>
      <c r="P28" s="25"/>
      <c r="Q28" s="25">
        <v>7</v>
      </c>
      <c r="R28" s="25"/>
      <c r="S28" s="25"/>
      <c r="T28" s="25"/>
      <c r="U28" s="25"/>
      <c r="V28" s="25"/>
      <c r="W28" s="25"/>
      <c r="X28" s="25"/>
      <c r="Y28" s="25">
        <f t="shared" si="0"/>
        <v>2</v>
      </c>
      <c r="Z28" s="25">
        <f t="shared" si="1"/>
        <v>110</v>
      </c>
      <c r="AA28" s="16">
        <f t="shared" si="2"/>
        <v>7</v>
      </c>
      <c r="AB28" s="26">
        <f t="shared" si="3"/>
        <v>7</v>
      </c>
    </row>
    <row r="29" spans="1:28" s="26" customFormat="1" ht="14.25">
      <c r="A29" s="21">
        <v>24</v>
      </c>
      <c r="B29" s="28" t="s">
        <v>72</v>
      </c>
      <c r="C29" s="28" t="s">
        <v>73</v>
      </c>
      <c r="D29" s="28" t="s">
        <v>57</v>
      </c>
      <c r="E29" s="23">
        <v>4283</v>
      </c>
      <c r="F29" s="28">
        <v>1155</v>
      </c>
      <c r="G29" s="24"/>
      <c r="H29" s="25"/>
      <c r="I29" s="25">
        <v>5</v>
      </c>
      <c r="J29" s="25"/>
      <c r="K29" s="25"/>
      <c r="L29" s="25"/>
      <c r="M29" s="25">
        <v>10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>
        <f t="shared" si="0"/>
        <v>2</v>
      </c>
      <c r="Z29" s="25">
        <f t="shared" si="1"/>
        <v>111</v>
      </c>
      <c r="AA29" s="16">
        <f t="shared" si="2"/>
        <v>5</v>
      </c>
      <c r="AB29" s="26">
        <f t="shared" si="3"/>
        <v>10</v>
      </c>
    </row>
    <row r="30" spans="1:28" s="26" customFormat="1" ht="14.25">
      <c r="A30" s="21">
        <v>25</v>
      </c>
      <c r="B30" s="22" t="s">
        <v>41</v>
      </c>
      <c r="C30" s="22" t="s">
        <v>42</v>
      </c>
      <c r="D30" s="22" t="s">
        <v>28</v>
      </c>
      <c r="E30" s="23">
        <v>587</v>
      </c>
      <c r="F30" s="21">
        <v>1059</v>
      </c>
      <c r="G30" s="24"/>
      <c r="H30" s="25"/>
      <c r="I30" s="25"/>
      <c r="J30" s="25"/>
      <c r="K30" s="25"/>
      <c r="L30" s="25"/>
      <c r="M30" s="25">
        <v>1</v>
      </c>
      <c r="N30" s="25">
        <v>16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>
        <f t="shared" si="0"/>
        <v>2</v>
      </c>
      <c r="Z30" s="25">
        <f t="shared" si="1"/>
        <v>113</v>
      </c>
      <c r="AA30" s="16">
        <f t="shared" si="2"/>
        <v>1</v>
      </c>
      <c r="AB30" s="26">
        <f t="shared" si="3"/>
        <v>16</v>
      </c>
    </row>
    <row r="31" spans="1:28" s="26" customFormat="1" ht="14.25">
      <c r="A31" s="21">
        <v>26</v>
      </c>
      <c r="B31" s="22" t="s">
        <v>97</v>
      </c>
      <c r="C31" s="22" t="s">
        <v>98</v>
      </c>
      <c r="D31" s="33" t="s">
        <v>99</v>
      </c>
      <c r="E31" s="23">
        <v>327</v>
      </c>
      <c r="F31" s="22">
        <v>1050</v>
      </c>
      <c r="G31" s="30"/>
      <c r="H31" s="25"/>
      <c r="I31" s="25"/>
      <c r="J31" s="25">
        <v>10</v>
      </c>
      <c r="K31" s="25"/>
      <c r="L31" s="25"/>
      <c r="M31" s="25"/>
      <c r="N31" s="25"/>
      <c r="O31" s="25"/>
      <c r="P31" s="25">
        <v>8</v>
      </c>
      <c r="Q31" s="25"/>
      <c r="R31" s="25"/>
      <c r="S31" s="25"/>
      <c r="T31" s="25"/>
      <c r="U31" s="25"/>
      <c r="V31" s="25"/>
      <c r="W31" s="25"/>
      <c r="X31" s="25"/>
      <c r="Y31" s="25">
        <f t="shared" si="0"/>
        <v>2</v>
      </c>
      <c r="Z31" s="25">
        <f t="shared" si="1"/>
        <v>114</v>
      </c>
      <c r="AA31" s="16">
        <f t="shared" si="2"/>
        <v>8</v>
      </c>
      <c r="AB31" s="26">
        <f t="shared" si="3"/>
        <v>10</v>
      </c>
    </row>
    <row r="32" spans="1:28" s="26" customFormat="1" ht="14.25">
      <c r="A32" s="21">
        <v>27</v>
      </c>
      <c r="B32" s="22" t="s">
        <v>192</v>
      </c>
      <c r="C32" s="22" t="s">
        <v>193</v>
      </c>
      <c r="D32" s="22" t="s">
        <v>28</v>
      </c>
      <c r="E32" s="23">
        <v>600</v>
      </c>
      <c r="F32" s="22">
        <v>1059</v>
      </c>
      <c r="G32" s="30"/>
      <c r="H32" s="25"/>
      <c r="I32" s="25"/>
      <c r="J32" s="25"/>
      <c r="K32" s="25"/>
      <c r="L32" s="25"/>
      <c r="M32" s="25"/>
      <c r="N32" s="25">
        <v>1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f t="shared" si="0"/>
        <v>1</v>
      </c>
      <c r="Z32" s="25">
        <f t="shared" si="1"/>
        <v>121</v>
      </c>
      <c r="AA32" s="16">
        <f t="shared" si="2"/>
        <v>1</v>
      </c>
      <c r="AB32" s="26" t="e">
        <f t="shared" si="3"/>
        <v>#NUM!</v>
      </c>
    </row>
    <row r="33" spans="1:28" s="26" customFormat="1" ht="14.25">
      <c r="A33" s="21">
        <v>28</v>
      </c>
      <c r="B33" s="22" t="s">
        <v>74</v>
      </c>
      <c r="C33" s="22" t="s">
        <v>75</v>
      </c>
      <c r="D33" s="22" t="s">
        <v>68</v>
      </c>
      <c r="E33" s="23">
        <v>233</v>
      </c>
      <c r="F33" s="22">
        <v>1173</v>
      </c>
      <c r="G33" s="30"/>
      <c r="H33" s="25"/>
      <c r="I33" s="25"/>
      <c r="J33" s="25"/>
      <c r="K33" s="25"/>
      <c r="L33" s="25"/>
      <c r="M33" s="25"/>
      <c r="N33" s="25"/>
      <c r="O33" s="25"/>
      <c r="P33" s="25"/>
      <c r="Q33" s="25">
        <v>2</v>
      </c>
      <c r="R33" s="25"/>
      <c r="S33" s="25"/>
      <c r="T33" s="25"/>
      <c r="U33" s="25"/>
      <c r="V33" s="25"/>
      <c r="W33" s="25"/>
      <c r="X33" s="25"/>
      <c r="Y33" s="25">
        <f t="shared" si="0"/>
        <v>1</v>
      </c>
      <c r="Z33" s="25">
        <f t="shared" si="1"/>
        <v>122</v>
      </c>
      <c r="AA33" s="16">
        <f t="shared" si="2"/>
        <v>2</v>
      </c>
      <c r="AB33" s="26" t="e">
        <f t="shared" si="3"/>
        <v>#NUM!</v>
      </c>
    </row>
    <row r="34" spans="1:28" s="26" customFormat="1" ht="14.25">
      <c r="A34" s="21">
        <v>29</v>
      </c>
      <c r="B34" s="28" t="s">
        <v>143</v>
      </c>
      <c r="C34" s="28" t="s">
        <v>152</v>
      </c>
      <c r="D34" s="22" t="s">
        <v>52</v>
      </c>
      <c r="E34" s="29">
        <v>179842</v>
      </c>
      <c r="F34" s="28">
        <v>1078</v>
      </c>
      <c r="G34" s="30"/>
      <c r="H34" s="25"/>
      <c r="I34" s="25"/>
      <c r="J34" s="25"/>
      <c r="K34" s="25">
        <v>13</v>
      </c>
      <c r="L34" s="25"/>
      <c r="M34" s="25">
        <v>20</v>
      </c>
      <c r="N34" s="25"/>
      <c r="O34" s="25">
        <v>17</v>
      </c>
      <c r="P34" s="25"/>
      <c r="Q34" s="25"/>
      <c r="R34" s="25"/>
      <c r="S34" s="25"/>
      <c r="T34" s="25"/>
      <c r="U34" s="25"/>
      <c r="V34" s="25"/>
      <c r="W34" s="25"/>
      <c r="X34" s="25"/>
      <c r="Y34" s="25">
        <f t="shared" si="0"/>
        <v>3</v>
      </c>
      <c r="Z34" s="25">
        <f t="shared" si="1"/>
        <v>122</v>
      </c>
      <c r="AA34" s="16">
        <f t="shared" si="2"/>
        <v>13</v>
      </c>
      <c r="AB34" s="26">
        <f t="shared" si="3"/>
        <v>17</v>
      </c>
    </row>
    <row r="35" spans="1:28" s="26" customFormat="1" ht="14.25">
      <c r="A35" s="21">
        <v>30</v>
      </c>
      <c r="B35" s="21" t="s">
        <v>170</v>
      </c>
      <c r="C35" s="22" t="s">
        <v>171</v>
      </c>
      <c r="D35" s="22" t="s">
        <v>52</v>
      </c>
      <c r="E35" s="23">
        <v>122179</v>
      </c>
      <c r="F35" s="22">
        <v>1078</v>
      </c>
      <c r="G35" s="24"/>
      <c r="H35" s="25"/>
      <c r="I35" s="25"/>
      <c r="J35" s="25"/>
      <c r="K35" s="25"/>
      <c r="L35" s="25">
        <v>3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>
        <f t="shared" si="0"/>
        <v>1</v>
      </c>
      <c r="Z35" s="25">
        <f t="shared" si="1"/>
        <v>123</v>
      </c>
      <c r="AA35" s="16">
        <f t="shared" si="2"/>
        <v>3</v>
      </c>
      <c r="AB35" s="26" t="e">
        <f t="shared" si="3"/>
        <v>#NUM!</v>
      </c>
    </row>
    <row r="36" spans="1:28" s="26" customFormat="1" ht="14.25">
      <c r="A36" s="21">
        <v>31</v>
      </c>
      <c r="B36" s="22" t="s">
        <v>143</v>
      </c>
      <c r="C36" s="22" t="s">
        <v>204</v>
      </c>
      <c r="D36" s="22" t="s">
        <v>57</v>
      </c>
      <c r="E36" s="23">
        <v>4537</v>
      </c>
      <c r="F36" s="22">
        <v>1155</v>
      </c>
      <c r="G36" s="30"/>
      <c r="H36" s="25"/>
      <c r="I36" s="25"/>
      <c r="J36" s="25"/>
      <c r="K36" s="25"/>
      <c r="L36" s="25"/>
      <c r="M36" s="25"/>
      <c r="N36" s="25"/>
      <c r="O36" s="25">
        <v>3</v>
      </c>
      <c r="P36" s="25"/>
      <c r="Q36" s="25"/>
      <c r="R36" s="25"/>
      <c r="S36" s="25"/>
      <c r="T36" s="25"/>
      <c r="U36" s="25"/>
      <c r="V36" s="25"/>
      <c r="W36" s="25"/>
      <c r="X36" s="25"/>
      <c r="Y36" s="25">
        <f t="shared" si="0"/>
        <v>1</v>
      </c>
      <c r="Z36" s="25">
        <f t="shared" si="1"/>
        <v>123</v>
      </c>
      <c r="AA36" s="16">
        <f t="shared" si="2"/>
        <v>3</v>
      </c>
      <c r="AB36" s="26" t="e">
        <f t="shared" si="3"/>
        <v>#NUM!</v>
      </c>
    </row>
    <row r="37" spans="1:28" s="26" customFormat="1" ht="14.25">
      <c r="A37" s="21">
        <v>32</v>
      </c>
      <c r="B37" s="28" t="s">
        <v>58</v>
      </c>
      <c r="C37" s="28" t="s">
        <v>59</v>
      </c>
      <c r="D37" s="28" t="s">
        <v>28</v>
      </c>
      <c r="E37" s="29">
        <v>896</v>
      </c>
      <c r="F37" s="28">
        <v>1059</v>
      </c>
      <c r="G37" s="30"/>
      <c r="H37" s="25"/>
      <c r="I37" s="25"/>
      <c r="J37" s="25">
        <v>4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>
        <f t="shared" si="0"/>
        <v>1</v>
      </c>
      <c r="Z37" s="25">
        <f t="shared" si="1"/>
        <v>124</v>
      </c>
      <c r="AA37" s="16">
        <f t="shared" si="2"/>
        <v>4</v>
      </c>
      <c r="AB37" s="26" t="e">
        <f t="shared" si="3"/>
        <v>#NUM!</v>
      </c>
    </row>
    <row r="38" spans="1:28" s="26" customFormat="1" ht="14.25">
      <c r="A38" s="21">
        <v>33</v>
      </c>
      <c r="B38" s="28" t="s">
        <v>90</v>
      </c>
      <c r="C38" s="28" t="s">
        <v>194</v>
      </c>
      <c r="D38" s="28" t="s">
        <v>28</v>
      </c>
      <c r="E38" s="29">
        <v>948</v>
      </c>
      <c r="F38" s="28">
        <v>1059</v>
      </c>
      <c r="G38" s="30"/>
      <c r="H38" s="25"/>
      <c r="I38" s="25"/>
      <c r="J38" s="25"/>
      <c r="K38" s="25"/>
      <c r="L38" s="25"/>
      <c r="M38" s="25"/>
      <c r="N38" s="25">
        <v>4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>
        <f aca="true" t="shared" si="4" ref="Y38:Y66">COUNTA(H38:X38)</f>
        <v>1</v>
      </c>
      <c r="Z38" s="25">
        <f aca="true" t="shared" si="5" ref="Z38:Z66">SUM(H38:X38)+(AB$2-Y38)*AB$5</f>
        <v>124</v>
      </c>
      <c r="AA38" s="16">
        <f aca="true" t="shared" si="6" ref="AA38:AA66">SMALL(H38:X38,1)</f>
        <v>4</v>
      </c>
      <c r="AB38" s="26" t="e">
        <f aca="true" t="shared" si="7" ref="AB38:AB66">SMALL(H38:X38,2)</f>
        <v>#NUM!</v>
      </c>
    </row>
    <row r="39" spans="1:28" s="26" customFormat="1" ht="14.25">
      <c r="A39" s="21">
        <v>34</v>
      </c>
      <c r="B39" s="22" t="s">
        <v>29</v>
      </c>
      <c r="C39" s="22" t="s">
        <v>30</v>
      </c>
      <c r="D39" s="22" t="s">
        <v>31</v>
      </c>
      <c r="E39" s="23">
        <v>212</v>
      </c>
      <c r="F39" s="22">
        <v>1089</v>
      </c>
      <c r="G39" s="30"/>
      <c r="H39" s="25"/>
      <c r="I39" s="25"/>
      <c r="J39" s="25">
        <v>13</v>
      </c>
      <c r="K39" s="25">
        <v>21</v>
      </c>
      <c r="L39" s="25"/>
      <c r="M39" s="25"/>
      <c r="N39" s="25"/>
      <c r="O39" s="25">
        <v>19</v>
      </c>
      <c r="P39" s="25"/>
      <c r="Q39" s="25"/>
      <c r="R39" s="25"/>
      <c r="S39" s="25"/>
      <c r="T39" s="25"/>
      <c r="U39" s="25"/>
      <c r="V39" s="25"/>
      <c r="W39" s="25"/>
      <c r="X39" s="25"/>
      <c r="Y39" s="25">
        <f t="shared" si="4"/>
        <v>3</v>
      </c>
      <c r="Z39" s="25">
        <f t="shared" si="5"/>
        <v>125</v>
      </c>
      <c r="AA39" s="16">
        <f t="shared" si="6"/>
        <v>13</v>
      </c>
      <c r="AB39" s="26">
        <f t="shared" si="7"/>
        <v>19</v>
      </c>
    </row>
    <row r="40" spans="1:28" s="26" customFormat="1" ht="14.25">
      <c r="A40" s="21">
        <v>35</v>
      </c>
      <c r="B40" s="21" t="s">
        <v>72</v>
      </c>
      <c r="C40" s="21" t="s">
        <v>93</v>
      </c>
      <c r="D40" s="21" t="s">
        <v>68</v>
      </c>
      <c r="E40" s="21">
        <v>520</v>
      </c>
      <c r="F40" s="21">
        <v>1173</v>
      </c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>
        <v>6</v>
      </c>
      <c r="R40" s="25"/>
      <c r="S40" s="25"/>
      <c r="T40" s="25"/>
      <c r="U40" s="25"/>
      <c r="V40" s="25"/>
      <c r="W40" s="25"/>
      <c r="X40" s="25"/>
      <c r="Y40" s="25">
        <f t="shared" si="4"/>
        <v>1</v>
      </c>
      <c r="Z40" s="25">
        <f t="shared" si="5"/>
        <v>126</v>
      </c>
      <c r="AA40" s="16">
        <f t="shared" si="6"/>
        <v>6</v>
      </c>
      <c r="AB40" s="26" t="e">
        <f t="shared" si="7"/>
        <v>#NUM!</v>
      </c>
    </row>
    <row r="41" spans="1:28" s="26" customFormat="1" ht="14.25">
      <c r="A41" s="21">
        <v>36</v>
      </c>
      <c r="B41" s="28" t="s">
        <v>140</v>
      </c>
      <c r="C41" s="28" t="s">
        <v>141</v>
      </c>
      <c r="D41" s="28" t="s">
        <v>142</v>
      </c>
      <c r="E41" s="28">
        <v>745</v>
      </c>
      <c r="F41" s="28">
        <v>1173</v>
      </c>
      <c r="G41" s="30"/>
      <c r="H41" s="25"/>
      <c r="I41" s="25"/>
      <c r="J41" s="25"/>
      <c r="K41" s="25">
        <v>6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>
        <f t="shared" si="4"/>
        <v>1</v>
      </c>
      <c r="Z41" s="25">
        <f t="shared" si="5"/>
        <v>126</v>
      </c>
      <c r="AA41" s="16">
        <f t="shared" si="6"/>
        <v>6</v>
      </c>
      <c r="AB41" s="26" t="e">
        <f t="shared" si="7"/>
        <v>#NUM!</v>
      </c>
    </row>
    <row r="42" spans="1:28" s="26" customFormat="1" ht="14.25">
      <c r="A42" s="21">
        <v>37</v>
      </c>
      <c r="B42" s="22" t="s">
        <v>122</v>
      </c>
      <c r="C42" s="22" t="s">
        <v>123</v>
      </c>
      <c r="D42" s="21" t="s">
        <v>57</v>
      </c>
      <c r="E42" s="23">
        <v>4256</v>
      </c>
      <c r="F42" s="22">
        <v>1155</v>
      </c>
      <c r="G42" s="30"/>
      <c r="H42" s="25"/>
      <c r="I42" s="25"/>
      <c r="J42" s="25"/>
      <c r="K42" s="25">
        <v>8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>
        <f t="shared" si="4"/>
        <v>1</v>
      </c>
      <c r="Z42" s="25">
        <f t="shared" si="5"/>
        <v>128</v>
      </c>
      <c r="AA42" s="16">
        <f t="shared" si="6"/>
        <v>8</v>
      </c>
      <c r="AB42" s="26" t="e">
        <f t="shared" si="7"/>
        <v>#NUM!</v>
      </c>
    </row>
    <row r="43" spans="1:28" s="26" customFormat="1" ht="14.25">
      <c r="A43" s="21">
        <v>38</v>
      </c>
      <c r="B43" s="22" t="s">
        <v>64</v>
      </c>
      <c r="C43" s="22" t="s">
        <v>212</v>
      </c>
      <c r="D43" s="22" t="s">
        <v>57</v>
      </c>
      <c r="E43" s="23">
        <v>1602</v>
      </c>
      <c r="F43" s="22">
        <v>1155</v>
      </c>
      <c r="G43" s="24"/>
      <c r="H43" s="25"/>
      <c r="I43" s="25"/>
      <c r="J43" s="25"/>
      <c r="K43" s="25"/>
      <c r="L43" s="25"/>
      <c r="M43" s="25"/>
      <c r="N43" s="25"/>
      <c r="O43" s="25"/>
      <c r="P43" s="25">
        <v>8</v>
      </c>
      <c r="Q43" s="25"/>
      <c r="R43" s="25"/>
      <c r="S43" s="25"/>
      <c r="T43" s="25"/>
      <c r="U43" s="25"/>
      <c r="V43" s="25"/>
      <c r="W43" s="25"/>
      <c r="X43" s="25"/>
      <c r="Y43" s="25">
        <f t="shared" si="4"/>
        <v>1</v>
      </c>
      <c r="Z43" s="25">
        <f t="shared" si="5"/>
        <v>128</v>
      </c>
      <c r="AA43" s="16">
        <f t="shared" si="6"/>
        <v>8</v>
      </c>
      <c r="AB43" s="26" t="e">
        <f t="shared" si="7"/>
        <v>#NUM!</v>
      </c>
    </row>
    <row r="44" spans="1:28" s="26" customFormat="1" ht="14.25">
      <c r="A44" s="21">
        <v>39</v>
      </c>
      <c r="B44" s="28" t="s">
        <v>90</v>
      </c>
      <c r="C44" s="28" t="s">
        <v>134</v>
      </c>
      <c r="D44" s="22" t="s">
        <v>57</v>
      </c>
      <c r="E44" s="29">
        <v>4165</v>
      </c>
      <c r="F44" s="28">
        <v>1155</v>
      </c>
      <c r="G44" s="30"/>
      <c r="H44" s="25"/>
      <c r="I44" s="25"/>
      <c r="J44" s="25"/>
      <c r="K44" s="25">
        <v>9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>
        <f t="shared" si="4"/>
        <v>1</v>
      </c>
      <c r="Z44" s="25">
        <f t="shared" si="5"/>
        <v>129</v>
      </c>
      <c r="AA44" s="16">
        <f t="shared" si="6"/>
        <v>9</v>
      </c>
      <c r="AB44" s="26" t="e">
        <f t="shared" si="7"/>
        <v>#NUM!</v>
      </c>
    </row>
    <row r="45" spans="1:28" s="26" customFormat="1" ht="14.25">
      <c r="A45" s="21">
        <v>40</v>
      </c>
      <c r="B45" s="28" t="s">
        <v>85</v>
      </c>
      <c r="C45" s="28" t="s">
        <v>86</v>
      </c>
      <c r="D45" s="28" t="s">
        <v>28</v>
      </c>
      <c r="E45" s="29">
        <v>946</v>
      </c>
      <c r="F45" s="28">
        <v>1059</v>
      </c>
      <c r="G45" s="30"/>
      <c r="H45" s="25"/>
      <c r="I45" s="25">
        <v>9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>
        <f t="shared" si="4"/>
        <v>1</v>
      </c>
      <c r="Z45" s="25">
        <f t="shared" si="5"/>
        <v>129</v>
      </c>
      <c r="AA45" s="16">
        <f t="shared" si="6"/>
        <v>9</v>
      </c>
      <c r="AB45" s="26" t="e">
        <f t="shared" si="7"/>
        <v>#NUM!</v>
      </c>
    </row>
    <row r="46" spans="1:28" s="26" customFormat="1" ht="14.25">
      <c r="A46" s="21">
        <v>41</v>
      </c>
      <c r="B46" s="28" t="s">
        <v>196</v>
      </c>
      <c r="C46" s="28" t="s">
        <v>197</v>
      </c>
      <c r="D46" s="28" t="s">
        <v>198</v>
      </c>
      <c r="E46" s="29">
        <v>334</v>
      </c>
      <c r="F46" s="28">
        <v>1148</v>
      </c>
      <c r="G46" s="24"/>
      <c r="H46" s="25"/>
      <c r="I46" s="25"/>
      <c r="J46" s="25"/>
      <c r="K46" s="25"/>
      <c r="L46" s="25"/>
      <c r="M46" s="25"/>
      <c r="N46" s="25">
        <v>9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>
        <f t="shared" si="4"/>
        <v>1</v>
      </c>
      <c r="Z46" s="25">
        <f t="shared" si="5"/>
        <v>129</v>
      </c>
      <c r="AA46" s="16">
        <f t="shared" si="6"/>
        <v>9</v>
      </c>
      <c r="AB46" s="26" t="e">
        <f t="shared" si="7"/>
        <v>#NUM!</v>
      </c>
    </row>
    <row r="47" spans="1:28" s="26" customFormat="1" ht="14.25">
      <c r="A47" s="21">
        <v>42</v>
      </c>
      <c r="B47" s="28" t="s">
        <v>50</v>
      </c>
      <c r="C47" s="28" t="s">
        <v>51</v>
      </c>
      <c r="D47" s="28" t="s">
        <v>52</v>
      </c>
      <c r="E47" s="29">
        <v>146280</v>
      </c>
      <c r="F47" s="28">
        <v>1078</v>
      </c>
      <c r="G47" s="30"/>
      <c r="H47" s="25"/>
      <c r="I47" s="25">
        <v>10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>
        <f t="shared" si="4"/>
        <v>1</v>
      </c>
      <c r="Z47" s="25">
        <f t="shared" si="5"/>
        <v>130</v>
      </c>
      <c r="AA47" s="16">
        <f t="shared" si="6"/>
        <v>10</v>
      </c>
      <c r="AB47" s="26" t="e">
        <f t="shared" si="7"/>
        <v>#NUM!</v>
      </c>
    </row>
    <row r="48" spans="1:28" s="26" customFormat="1" ht="14.25">
      <c r="A48" s="21">
        <v>43</v>
      </c>
      <c r="B48" s="28" t="s">
        <v>72</v>
      </c>
      <c r="C48" s="28" t="s">
        <v>139</v>
      </c>
      <c r="D48" s="28" t="s">
        <v>57</v>
      </c>
      <c r="E48" s="28">
        <v>4416</v>
      </c>
      <c r="F48" s="28">
        <v>1155</v>
      </c>
      <c r="G48" s="30"/>
      <c r="H48" s="25"/>
      <c r="I48" s="25"/>
      <c r="J48" s="25"/>
      <c r="K48" s="25">
        <v>10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>
        <f t="shared" si="4"/>
        <v>1</v>
      </c>
      <c r="Z48" s="25">
        <f t="shared" si="5"/>
        <v>130</v>
      </c>
      <c r="AA48" s="16">
        <f t="shared" si="6"/>
        <v>10</v>
      </c>
      <c r="AB48" s="26" t="e">
        <f t="shared" si="7"/>
        <v>#NUM!</v>
      </c>
    </row>
    <row r="49" spans="1:28" s="26" customFormat="1" ht="14.25">
      <c r="A49" s="21">
        <v>44</v>
      </c>
      <c r="B49" s="21" t="s">
        <v>108</v>
      </c>
      <c r="C49" s="21" t="s">
        <v>109</v>
      </c>
      <c r="D49" s="28" t="s">
        <v>28</v>
      </c>
      <c r="E49" s="21">
        <v>945</v>
      </c>
      <c r="F49" s="21">
        <v>1059</v>
      </c>
      <c r="G49" s="24"/>
      <c r="H49" s="25"/>
      <c r="I49" s="25"/>
      <c r="J49" s="25">
        <v>12</v>
      </c>
      <c r="K49" s="25"/>
      <c r="L49" s="25"/>
      <c r="M49" s="25">
        <v>22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>
        <f t="shared" si="4"/>
        <v>2</v>
      </c>
      <c r="Z49" s="25">
        <f t="shared" si="5"/>
        <v>130</v>
      </c>
      <c r="AA49" s="16">
        <f t="shared" si="6"/>
        <v>12</v>
      </c>
      <c r="AB49" s="26">
        <f t="shared" si="7"/>
        <v>22</v>
      </c>
    </row>
    <row r="50" spans="1:28" s="26" customFormat="1" ht="14.25">
      <c r="A50" s="21">
        <v>45</v>
      </c>
      <c r="B50" s="22" t="s">
        <v>78</v>
      </c>
      <c r="C50" s="22" t="s">
        <v>79</v>
      </c>
      <c r="D50" s="22" t="s">
        <v>28</v>
      </c>
      <c r="E50" s="23">
        <v>752</v>
      </c>
      <c r="F50" s="22">
        <v>1059</v>
      </c>
      <c r="G50" s="24"/>
      <c r="H50" s="25"/>
      <c r="I50" s="25">
        <v>11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>
        <f t="shared" si="4"/>
        <v>1</v>
      </c>
      <c r="Z50" s="25">
        <f t="shared" si="5"/>
        <v>131</v>
      </c>
      <c r="AA50" s="16">
        <f t="shared" si="6"/>
        <v>11</v>
      </c>
      <c r="AB50" s="26" t="e">
        <f t="shared" si="7"/>
        <v>#NUM!</v>
      </c>
    </row>
    <row r="51" spans="1:28" s="26" customFormat="1" ht="14.25">
      <c r="A51" s="21">
        <v>46</v>
      </c>
      <c r="B51" s="28" t="s">
        <v>94</v>
      </c>
      <c r="C51" s="28" t="s">
        <v>95</v>
      </c>
      <c r="D51" s="28" t="s">
        <v>96</v>
      </c>
      <c r="E51" s="29">
        <v>1655</v>
      </c>
      <c r="F51" s="28">
        <v>1162</v>
      </c>
      <c r="G51" s="30"/>
      <c r="H51" s="25"/>
      <c r="I51" s="25"/>
      <c r="J51" s="25">
        <v>11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>
        <f t="shared" si="4"/>
        <v>1</v>
      </c>
      <c r="Z51" s="25">
        <f t="shared" si="5"/>
        <v>131</v>
      </c>
      <c r="AA51" s="16">
        <f t="shared" si="6"/>
        <v>11</v>
      </c>
      <c r="AB51" s="26" t="e">
        <f t="shared" si="7"/>
        <v>#NUM!</v>
      </c>
    </row>
    <row r="52" spans="1:28" s="26" customFormat="1" ht="14.25">
      <c r="A52" s="21">
        <v>47</v>
      </c>
      <c r="B52" s="28" t="s">
        <v>201</v>
      </c>
      <c r="C52" s="28" t="s">
        <v>65</v>
      </c>
      <c r="D52" s="28" t="s">
        <v>202</v>
      </c>
      <c r="E52" s="29">
        <v>29343</v>
      </c>
      <c r="F52" s="28">
        <v>1101</v>
      </c>
      <c r="G52" s="30"/>
      <c r="H52" s="25"/>
      <c r="I52" s="25"/>
      <c r="J52" s="25"/>
      <c r="K52" s="25"/>
      <c r="L52" s="25"/>
      <c r="M52" s="25"/>
      <c r="N52" s="25"/>
      <c r="O52" s="25">
        <v>12</v>
      </c>
      <c r="P52" s="25"/>
      <c r="Q52" s="25"/>
      <c r="R52" s="25"/>
      <c r="S52" s="25"/>
      <c r="T52" s="25"/>
      <c r="U52" s="25"/>
      <c r="V52" s="25"/>
      <c r="W52" s="25"/>
      <c r="X52" s="25"/>
      <c r="Y52" s="25">
        <f t="shared" si="4"/>
        <v>1</v>
      </c>
      <c r="Z52" s="25">
        <f t="shared" si="5"/>
        <v>132</v>
      </c>
      <c r="AA52" s="16">
        <f t="shared" si="6"/>
        <v>12</v>
      </c>
      <c r="AB52" s="26" t="e">
        <f t="shared" si="7"/>
        <v>#NUM!</v>
      </c>
    </row>
    <row r="53" spans="1:28" s="26" customFormat="1" ht="14.25">
      <c r="A53" s="21">
        <v>48</v>
      </c>
      <c r="B53" s="22" t="s">
        <v>148</v>
      </c>
      <c r="C53" s="22" t="s">
        <v>149</v>
      </c>
      <c r="D53" s="28" t="s">
        <v>52</v>
      </c>
      <c r="E53" s="23">
        <v>123640</v>
      </c>
      <c r="F53" s="22">
        <v>1078</v>
      </c>
      <c r="G53" s="30"/>
      <c r="H53" s="25"/>
      <c r="I53" s="25"/>
      <c r="J53" s="25"/>
      <c r="K53" s="25">
        <v>12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>
        <f t="shared" si="4"/>
        <v>1</v>
      </c>
      <c r="Z53" s="25">
        <f t="shared" si="5"/>
        <v>132</v>
      </c>
      <c r="AA53" s="16">
        <f t="shared" si="6"/>
        <v>12</v>
      </c>
      <c r="AB53" s="26" t="e">
        <f t="shared" si="7"/>
        <v>#NUM!</v>
      </c>
    </row>
    <row r="54" spans="1:28" s="26" customFormat="1" ht="14.25">
      <c r="A54" s="21">
        <v>49</v>
      </c>
      <c r="B54" s="28" t="s">
        <v>172</v>
      </c>
      <c r="C54" s="28" t="s">
        <v>173</v>
      </c>
      <c r="D54" s="28" t="s">
        <v>52</v>
      </c>
      <c r="E54" s="29">
        <v>88707</v>
      </c>
      <c r="F54" s="28">
        <v>1078</v>
      </c>
      <c r="G54" s="30"/>
      <c r="H54" s="25"/>
      <c r="I54" s="25"/>
      <c r="J54" s="25"/>
      <c r="K54" s="25"/>
      <c r="L54" s="25"/>
      <c r="M54" s="25">
        <v>13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>
        <f t="shared" si="4"/>
        <v>1</v>
      </c>
      <c r="Z54" s="25">
        <f t="shared" si="5"/>
        <v>133</v>
      </c>
      <c r="AA54" s="16">
        <f t="shared" si="6"/>
        <v>13</v>
      </c>
      <c r="AB54" s="26" t="e">
        <f t="shared" si="7"/>
        <v>#NUM!</v>
      </c>
    </row>
    <row r="55" spans="1:28" s="26" customFormat="1" ht="14.25">
      <c r="A55" s="21">
        <v>50</v>
      </c>
      <c r="B55" s="22" t="s">
        <v>122</v>
      </c>
      <c r="C55" s="22" t="s">
        <v>153</v>
      </c>
      <c r="D55" s="28" t="s">
        <v>154</v>
      </c>
      <c r="E55" s="23">
        <v>95</v>
      </c>
      <c r="F55" s="22">
        <v>1000</v>
      </c>
      <c r="G55" s="24"/>
      <c r="H55" s="25"/>
      <c r="I55" s="25"/>
      <c r="J55" s="25"/>
      <c r="K55" s="25">
        <v>20</v>
      </c>
      <c r="L55" s="25"/>
      <c r="M55" s="25">
        <v>21</v>
      </c>
      <c r="N55" s="25"/>
      <c r="O55" s="25">
        <v>20</v>
      </c>
      <c r="P55" s="25"/>
      <c r="Q55" s="25"/>
      <c r="R55" s="25"/>
      <c r="S55" s="25"/>
      <c r="T55" s="25"/>
      <c r="U55" s="25"/>
      <c r="V55" s="25"/>
      <c r="W55" s="25"/>
      <c r="X55" s="25"/>
      <c r="Y55" s="25">
        <f t="shared" si="4"/>
        <v>3</v>
      </c>
      <c r="Z55" s="25">
        <f t="shared" si="5"/>
        <v>133</v>
      </c>
      <c r="AA55" s="16">
        <f t="shared" si="6"/>
        <v>20</v>
      </c>
      <c r="AB55" s="26">
        <f t="shared" si="7"/>
        <v>20</v>
      </c>
    </row>
    <row r="56" spans="1:28" s="26" customFormat="1" ht="14.25">
      <c r="A56" s="21">
        <v>51</v>
      </c>
      <c r="B56" s="22" t="s">
        <v>150</v>
      </c>
      <c r="C56" s="22" t="s">
        <v>151</v>
      </c>
      <c r="D56" s="28" t="s">
        <v>52</v>
      </c>
      <c r="E56" s="23">
        <v>57905</v>
      </c>
      <c r="F56" s="22">
        <v>1078</v>
      </c>
      <c r="G56" s="30"/>
      <c r="H56" s="25"/>
      <c r="I56" s="25"/>
      <c r="J56" s="25"/>
      <c r="K56" s="25">
        <v>14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>
        <f t="shared" si="4"/>
        <v>1</v>
      </c>
      <c r="Z56" s="25">
        <f t="shared" si="5"/>
        <v>134</v>
      </c>
      <c r="AA56" s="16">
        <f t="shared" si="6"/>
        <v>14</v>
      </c>
      <c r="AB56" s="26" t="e">
        <f t="shared" si="7"/>
        <v>#NUM!</v>
      </c>
    </row>
    <row r="57" spans="1:28" s="26" customFormat="1" ht="14.25">
      <c r="A57" s="21">
        <v>52</v>
      </c>
      <c r="B57" s="28" t="s">
        <v>174</v>
      </c>
      <c r="C57" s="28" t="s">
        <v>175</v>
      </c>
      <c r="D57" s="28" t="s">
        <v>176</v>
      </c>
      <c r="E57" s="29">
        <v>2638</v>
      </c>
      <c r="F57" s="28">
        <v>1023</v>
      </c>
      <c r="G57" s="24"/>
      <c r="H57" s="25"/>
      <c r="I57" s="25"/>
      <c r="J57" s="25"/>
      <c r="K57" s="25"/>
      <c r="L57" s="25"/>
      <c r="M57" s="25">
        <v>14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>
        <f t="shared" si="4"/>
        <v>1</v>
      </c>
      <c r="Z57" s="25">
        <f t="shared" si="5"/>
        <v>134</v>
      </c>
      <c r="AA57" s="16">
        <f t="shared" si="6"/>
        <v>14</v>
      </c>
      <c r="AB57" s="26" t="e">
        <f t="shared" si="7"/>
        <v>#NUM!</v>
      </c>
    </row>
    <row r="58" spans="1:28" s="26" customFormat="1" ht="14.25">
      <c r="A58" s="21">
        <v>53</v>
      </c>
      <c r="B58" s="21" t="s">
        <v>50</v>
      </c>
      <c r="C58" s="22" t="s">
        <v>69</v>
      </c>
      <c r="D58" s="22" t="s">
        <v>68</v>
      </c>
      <c r="E58" s="23">
        <v>622</v>
      </c>
      <c r="F58" s="22">
        <v>1173</v>
      </c>
      <c r="G58" s="30"/>
      <c r="H58" s="25"/>
      <c r="I58" s="25"/>
      <c r="J58" s="25"/>
      <c r="K58" s="25">
        <v>15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>
        <f t="shared" si="4"/>
        <v>1</v>
      </c>
      <c r="Z58" s="25">
        <f t="shared" si="5"/>
        <v>135</v>
      </c>
      <c r="AA58" s="16">
        <f t="shared" si="6"/>
        <v>15</v>
      </c>
      <c r="AB58" s="26" t="e">
        <f t="shared" si="7"/>
        <v>#NUM!</v>
      </c>
    </row>
    <row r="59" spans="1:28" s="26" customFormat="1" ht="14.25">
      <c r="A59" s="21">
        <v>54</v>
      </c>
      <c r="B59" s="22" t="s">
        <v>81</v>
      </c>
      <c r="C59" s="22" t="s">
        <v>82</v>
      </c>
      <c r="D59" s="22" t="s">
        <v>28</v>
      </c>
      <c r="E59" s="23">
        <v>945</v>
      </c>
      <c r="F59" s="21">
        <v>1059</v>
      </c>
      <c r="G59" s="24"/>
      <c r="H59" s="25"/>
      <c r="I59" s="25">
        <v>16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>
        <f t="shared" si="4"/>
        <v>1</v>
      </c>
      <c r="Z59" s="25">
        <f t="shared" si="5"/>
        <v>136</v>
      </c>
      <c r="AA59" s="16">
        <f t="shared" si="6"/>
        <v>16</v>
      </c>
      <c r="AB59" s="26" t="e">
        <f t="shared" si="7"/>
        <v>#NUM!</v>
      </c>
    </row>
    <row r="60" spans="1:28" s="26" customFormat="1" ht="14.25">
      <c r="A60" s="21">
        <v>55</v>
      </c>
      <c r="B60" s="21" t="s">
        <v>186</v>
      </c>
      <c r="C60" s="21" t="s">
        <v>199</v>
      </c>
      <c r="D60" s="22" t="s">
        <v>179</v>
      </c>
      <c r="E60" s="21">
        <v>1108</v>
      </c>
      <c r="F60" s="21">
        <v>1275</v>
      </c>
      <c r="G60" s="24"/>
      <c r="H60" s="25"/>
      <c r="I60" s="25"/>
      <c r="J60" s="25"/>
      <c r="K60" s="25"/>
      <c r="L60" s="25"/>
      <c r="M60" s="25"/>
      <c r="N60" s="25">
        <v>16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>
        <f t="shared" si="4"/>
        <v>1</v>
      </c>
      <c r="Z60" s="25">
        <f t="shared" si="5"/>
        <v>136</v>
      </c>
      <c r="AA60" s="16">
        <f t="shared" si="6"/>
        <v>16</v>
      </c>
      <c r="AB60" s="26" t="e">
        <f t="shared" si="7"/>
        <v>#NUM!</v>
      </c>
    </row>
    <row r="61" spans="1:28" s="26" customFormat="1" ht="14.25">
      <c r="A61" s="21">
        <v>56</v>
      </c>
      <c r="B61" s="22" t="s">
        <v>156</v>
      </c>
      <c r="C61" s="22" t="s">
        <v>157</v>
      </c>
      <c r="D61" s="28" t="s">
        <v>142</v>
      </c>
      <c r="E61" s="23">
        <v>652</v>
      </c>
      <c r="F61" s="22">
        <v>1173</v>
      </c>
      <c r="G61" s="30"/>
      <c r="H61" s="25"/>
      <c r="I61" s="25"/>
      <c r="J61" s="25"/>
      <c r="K61" s="25">
        <v>18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>
        <f t="shared" si="4"/>
        <v>1</v>
      </c>
      <c r="Z61" s="25">
        <f t="shared" si="5"/>
        <v>138</v>
      </c>
      <c r="AA61" s="16">
        <f t="shared" si="6"/>
        <v>18</v>
      </c>
      <c r="AB61" s="26" t="e">
        <f t="shared" si="7"/>
        <v>#NUM!</v>
      </c>
    </row>
    <row r="62" spans="1:28" s="26" customFormat="1" ht="14.25">
      <c r="A62" s="21">
        <v>57</v>
      </c>
      <c r="B62" s="22" t="s">
        <v>177</v>
      </c>
      <c r="C62" s="22" t="s">
        <v>178</v>
      </c>
      <c r="D62" s="22" t="s">
        <v>179</v>
      </c>
      <c r="E62" s="23">
        <v>381</v>
      </c>
      <c r="F62" s="22">
        <v>1386</v>
      </c>
      <c r="G62" s="24"/>
      <c r="H62" s="25"/>
      <c r="I62" s="25"/>
      <c r="J62" s="25"/>
      <c r="K62" s="25"/>
      <c r="L62" s="25"/>
      <c r="M62" s="25">
        <v>18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>
        <f t="shared" si="4"/>
        <v>1</v>
      </c>
      <c r="Z62" s="25">
        <f t="shared" si="5"/>
        <v>138</v>
      </c>
      <c r="AA62" s="16">
        <f t="shared" si="6"/>
        <v>18</v>
      </c>
      <c r="AB62" s="26" t="e">
        <f t="shared" si="7"/>
        <v>#NUM!</v>
      </c>
    </row>
    <row r="63" spans="1:28" s="26" customFormat="1" ht="14.25">
      <c r="A63" s="21">
        <v>58</v>
      </c>
      <c r="B63" s="28" t="s">
        <v>85</v>
      </c>
      <c r="C63" s="28" t="s">
        <v>166</v>
      </c>
      <c r="D63" s="28" t="s">
        <v>34</v>
      </c>
      <c r="E63" s="28">
        <v>22544</v>
      </c>
      <c r="F63" s="28">
        <v>1116</v>
      </c>
      <c r="G63" s="30"/>
      <c r="H63" s="25"/>
      <c r="I63" s="25"/>
      <c r="J63" s="25"/>
      <c r="K63" s="25"/>
      <c r="L63" s="25"/>
      <c r="M63" s="25"/>
      <c r="N63" s="25"/>
      <c r="O63" s="25">
        <v>18</v>
      </c>
      <c r="P63" s="25"/>
      <c r="Q63" s="25"/>
      <c r="R63" s="25"/>
      <c r="S63" s="25"/>
      <c r="T63" s="25"/>
      <c r="U63" s="25"/>
      <c r="V63" s="25"/>
      <c r="W63" s="25"/>
      <c r="X63" s="25"/>
      <c r="Y63" s="25">
        <f t="shared" si="4"/>
        <v>1</v>
      </c>
      <c r="Z63" s="25">
        <f t="shared" si="5"/>
        <v>138</v>
      </c>
      <c r="AA63" s="16">
        <f t="shared" si="6"/>
        <v>18</v>
      </c>
      <c r="AB63" s="26" t="e">
        <f t="shared" si="7"/>
        <v>#NUM!</v>
      </c>
    </row>
    <row r="64" spans="1:28" s="26" customFormat="1" ht="14.25">
      <c r="A64" s="21">
        <v>59</v>
      </c>
      <c r="B64" s="22" t="s">
        <v>120</v>
      </c>
      <c r="C64" s="22" t="s">
        <v>164</v>
      </c>
      <c r="D64" s="28" t="s">
        <v>52</v>
      </c>
      <c r="E64" s="23">
        <v>139505</v>
      </c>
      <c r="F64" s="28">
        <v>1078</v>
      </c>
      <c r="G64" s="41"/>
      <c r="H64" s="25"/>
      <c r="I64" s="25"/>
      <c r="J64" s="25"/>
      <c r="K64" s="25"/>
      <c r="L64" s="25"/>
      <c r="M64" s="25">
        <v>19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>
        <f t="shared" si="4"/>
        <v>1</v>
      </c>
      <c r="Z64" s="25">
        <f t="shared" si="5"/>
        <v>139</v>
      </c>
      <c r="AA64" s="16">
        <f t="shared" si="6"/>
        <v>19</v>
      </c>
      <c r="AB64" s="26" t="e">
        <f t="shared" si="7"/>
        <v>#NUM!</v>
      </c>
    </row>
    <row r="65" spans="1:28" s="26" customFormat="1" ht="14.25">
      <c r="A65" s="21">
        <v>60</v>
      </c>
      <c r="B65" s="22" t="s">
        <v>64</v>
      </c>
      <c r="C65" s="22" t="s">
        <v>105</v>
      </c>
      <c r="D65" s="28" t="s">
        <v>28</v>
      </c>
      <c r="E65" s="23">
        <v>749</v>
      </c>
      <c r="F65" s="28">
        <v>1059</v>
      </c>
      <c r="G65" s="41"/>
      <c r="H65" s="25"/>
      <c r="I65" s="25"/>
      <c r="J65" s="25"/>
      <c r="K65" s="25">
        <v>22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>
        <f t="shared" si="4"/>
        <v>1</v>
      </c>
      <c r="Z65" s="25">
        <f t="shared" si="5"/>
        <v>142</v>
      </c>
      <c r="AA65" s="16">
        <f t="shared" si="6"/>
        <v>22</v>
      </c>
      <c r="AB65" s="26" t="e">
        <f t="shared" si="7"/>
        <v>#NUM!</v>
      </c>
    </row>
    <row r="66" spans="1:28" s="26" customFormat="1" ht="14.25">
      <c r="A66" s="21">
        <v>61</v>
      </c>
      <c r="B66" s="22" t="s">
        <v>112</v>
      </c>
      <c r="C66" s="22" t="s">
        <v>82</v>
      </c>
      <c r="D66" s="22" t="s">
        <v>28</v>
      </c>
      <c r="E66" s="23">
        <v>945</v>
      </c>
      <c r="F66" s="21">
        <v>1059</v>
      </c>
      <c r="G66" s="38"/>
      <c r="H66" s="25"/>
      <c r="I66" s="25"/>
      <c r="J66" s="25"/>
      <c r="K66" s="25">
        <v>23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>
        <f t="shared" si="4"/>
        <v>1</v>
      </c>
      <c r="Z66" s="25">
        <f t="shared" si="5"/>
        <v>143</v>
      </c>
      <c r="AA66" s="16">
        <f t="shared" si="6"/>
        <v>23</v>
      </c>
      <c r="AB66" s="26" t="e">
        <f t="shared" si="7"/>
        <v>#NUM!</v>
      </c>
    </row>
    <row r="67" spans="1:27" s="26" customFormat="1" ht="14.25">
      <c r="A67" s="21"/>
      <c r="G67" s="38"/>
      <c r="P67" s="6"/>
      <c r="Y67" s="6"/>
      <c r="Z67" s="6"/>
      <c r="AA67" s="16"/>
    </row>
    <row r="68" spans="1:27" s="26" customFormat="1" ht="14.25">
      <c r="A68" s="21"/>
      <c r="G68" s="38"/>
      <c r="P68" s="6"/>
      <c r="Y68" s="6"/>
      <c r="Z68" s="6"/>
      <c r="AA68" s="16"/>
    </row>
    <row r="69" spans="1:27" s="26" customFormat="1" ht="14.25">
      <c r="A69" s="21"/>
      <c r="G69" s="38"/>
      <c r="P69" s="6"/>
      <c r="Y69" s="6"/>
      <c r="Z69" s="6"/>
      <c r="AA69" s="16"/>
    </row>
    <row r="70" spans="1:27" s="26" customFormat="1" ht="14.25">
      <c r="A70" s="21"/>
      <c r="G70" s="38"/>
      <c r="P70" s="6"/>
      <c r="Y70" s="6"/>
      <c r="Z70" s="6"/>
      <c r="AA70" s="16"/>
    </row>
    <row r="71" spans="1:27" s="26" customFormat="1" ht="15">
      <c r="A71" s="21"/>
      <c r="G71" s="38"/>
      <c r="I71" s="34"/>
      <c r="P71" s="6"/>
      <c r="Y71" s="6"/>
      <c r="Z71" s="6"/>
      <c r="AA71" s="16"/>
    </row>
    <row r="72" spans="1:27" s="26" customFormat="1" ht="15">
      <c r="A72" s="21"/>
      <c r="G72" s="38"/>
      <c r="I72" s="34"/>
      <c r="P72" s="6"/>
      <c r="Y72" s="6"/>
      <c r="Z72" s="6"/>
      <c r="AA72" s="16"/>
    </row>
    <row r="73" spans="1:27" s="26" customFormat="1" ht="15">
      <c r="A73" s="21"/>
      <c r="G73" s="38"/>
      <c r="I73" s="34"/>
      <c r="P73" s="6"/>
      <c r="Y73" s="6"/>
      <c r="Z73" s="6"/>
      <c r="AA73" s="16"/>
    </row>
    <row r="74" spans="1:27" s="26" customFormat="1" ht="14.25">
      <c r="A74" s="21"/>
      <c r="G74" s="38"/>
      <c r="I74" s="1"/>
      <c r="P74" s="6"/>
      <c r="Y74" s="6"/>
      <c r="Z74" s="6"/>
      <c r="AA74" s="16"/>
    </row>
    <row r="75" spans="7:27" s="26" customFormat="1" ht="14.25">
      <c r="G75" s="38"/>
      <c r="I75" s="1"/>
      <c r="P75" s="6"/>
      <c r="Y75" s="6"/>
      <c r="Z75" s="6"/>
      <c r="AA75" s="16"/>
    </row>
    <row r="76" spans="7:27" s="26" customFormat="1" ht="14.25">
      <c r="G76" s="38"/>
      <c r="I76" s="1"/>
      <c r="P76" s="6"/>
      <c r="Y76" s="6"/>
      <c r="Z76" s="6"/>
      <c r="AA76" s="16"/>
    </row>
    <row r="77" spans="7:27" s="26" customFormat="1" ht="14.25">
      <c r="G77" s="38"/>
      <c r="I77" s="1"/>
      <c r="P77" s="6"/>
      <c r="Y77" s="6"/>
      <c r="Z77" s="6"/>
      <c r="AA77" s="16"/>
    </row>
    <row r="78" spans="7:27" s="26" customFormat="1" ht="14.25">
      <c r="G78" s="38"/>
      <c r="I78" s="1"/>
      <c r="P78" s="6"/>
      <c r="Y78" s="6"/>
      <c r="Z78" s="6"/>
      <c r="AA78" s="16"/>
    </row>
    <row r="79" spans="7:27" s="26" customFormat="1" ht="14.25">
      <c r="G79" s="38"/>
      <c r="I79" s="1"/>
      <c r="P79" s="6"/>
      <c r="Y79" s="6"/>
      <c r="Z79" s="6"/>
      <c r="AA79" s="16"/>
    </row>
    <row r="80" spans="7:27" s="26" customFormat="1" ht="14.25">
      <c r="G80" s="38"/>
      <c r="I80" s="1"/>
      <c r="P80" s="6"/>
      <c r="Y80" s="6"/>
      <c r="Z80" s="6"/>
      <c r="AA80" s="16"/>
    </row>
    <row r="81" spans="7:27" s="34" customFormat="1" ht="15">
      <c r="G81" s="35"/>
      <c r="I81" s="1"/>
      <c r="P81" s="36"/>
      <c r="Y81" s="6"/>
      <c r="Z81" s="6"/>
      <c r="AA81" s="37"/>
    </row>
    <row r="82" spans="7:27" s="34" customFormat="1" ht="15">
      <c r="G82" s="35"/>
      <c r="I82" s="1"/>
      <c r="P82" s="36"/>
      <c r="Y82" s="6"/>
      <c r="Z82" s="6"/>
      <c r="AA82" s="37"/>
    </row>
    <row r="83" spans="7:27" s="34" customFormat="1" ht="15">
      <c r="G83" s="35"/>
      <c r="P83" s="36"/>
      <c r="Y83" s="6"/>
      <c r="Z83" s="6"/>
      <c r="AA83" s="37"/>
    </row>
    <row r="84" spans="7:27" s="34" customFormat="1" ht="15">
      <c r="G84" s="35"/>
      <c r="I84" s="1"/>
      <c r="P84" s="36"/>
      <c r="Y84" s="6"/>
      <c r="Z84" s="6"/>
      <c r="AA84" s="37"/>
    </row>
    <row r="85" spans="7:27" s="34" customFormat="1" ht="15">
      <c r="G85" s="35"/>
      <c r="I85" s="1"/>
      <c r="P85" s="36"/>
      <c r="Y85" s="6"/>
      <c r="Z85" s="6"/>
      <c r="AA85" s="37"/>
    </row>
    <row r="86" spans="7:27" s="34" customFormat="1" ht="15">
      <c r="G86" s="35"/>
      <c r="P86" s="36"/>
      <c r="Y86" s="6"/>
      <c r="Z86" s="6"/>
      <c r="AA86" s="37"/>
    </row>
    <row r="87" spans="7:27" s="34" customFormat="1" ht="15">
      <c r="G87" s="35"/>
      <c r="I87" s="1"/>
      <c r="P87" s="36"/>
      <c r="Y87" s="6"/>
      <c r="Z87" s="6"/>
      <c r="AA87" s="37"/>
    </row>
    <row r="88" spans="7:27" s="34" customFormat="1" ht="15">
      <c r="G88" s="35"/>
      <c r="I88" s="1"/>
      <c r="P88" s="36"/>
      <c r="Y88" s="6"/>
      <c r="Z88" s="6"/>
      <c r="AA88" s="37"/>
    </row>
    <row r="89" spans="7:27" s="34" customFormat="1" ht="15">
      <c r="G89" s="35"/>
      <c r="P89" s="36"/>
      <c r="Y89" s="6"/>
      <c r="Z89" s="6"/>
      <c r="AA89" s="37"/>
    </row>
    <row r="90" spans="7:27" s="34" customFormat="1" ht="15">
      <c r="G90" s="35"/>
      <c r="I90" s="1"/>
      <c r="P90" s="36"/>
      <c r="Y90" s="6"/>
      <c r="Z90" s="6"/>
      <c r="AA90" s="37"/>
    </row>
    <row r="91" spans="7:27" s="34" customFormat="1" ht="15">
      <c r="G91" s="35"/>
      <c r="I91" s="1"/>
      <c r="P91" s="36"/>
      <c r="Y91" s="6"/>
      <c r="Z91" s="6"/>
      <c r="AA91" s="37"/>
    </row>
    <row r="92" spans="7:27" s="34" customFormat="1" ht="15">
      <c r="G92" s="35"/>
      <c r="P92" s="36"/>
      <c r="Y92" s="6"/>
      <c r="Z92" s="6"/>
      <c r="AA92" s="37"/>
    </row>
    <row r="93" spans="7:27" s="34" customFormat="1" ht="15">
      <c r="G93" s="35"/>
      <c r="I93" s="1"/>
      <c r="P93" s="36"/>
      <c r="Y93" s="6"/>
      <c r="Z93" s="6"/>
      <c r="AA93" s="37"/>
    </row>
    <row r="94" spans="7:27" s="34" customFormat="1" ht="15">
      <c r="G94" s="35"/>
      <c r="I94" s="1"/>
      <c r="P94" s="36"/>
      <c r="Y94" s="6"/>
      <c r="Z94" s="6"/>
      <c r="AA94" s="37"/>
    </row>
    <row r="95" spans="7:27" s="34" customFormat="1" ht="15">
      <c r="G95" s="35"/>
      <c r="P95" s="36"/>
      <c r="Y95" s="6"/>
      <c r="Z95" s="6"/>
      <c r="AA95" s="37"/>
    </row>
    <row r="96" spans="7:27" s="34" customFormat="1" ht="15">
      <c r="G96" s="35"/>
      <c r="I96" s="26"/>
      <c r="P96" s="36"/>
      <c r="Y96" s="6"/>
      <c r="Z96" s="6"/>
      <c r="AA96" s="37"/>
    </row>
    <row r="97" spans="7:27" s="34" customFormat="1" ht="15">
      <c r="G97" s="35"/>
      <c r="I97" s="26"/>
      <c r="P97" s="36"/>
      <c r="Y97" s="6"/>
      <c r="Z97" s="6"/>
      <c r="AA97" s="37"/>
    </row>
    <row r="98" spans="7:27" s="34" customFormat="1" ht="15">
      <c r="G98" s="35"/>
      <c r="I98" s="26"/>
      <c r="P98" s="36"/>
      <c r="Y98" s="6"/>
      <c r="Z98" s="6"/>
      <c r="AA98" s="37"/>
    </row>
    <row r="99" spans="7:27" s="34" customFormat="1" ht="15">
      <c r="G99" s="35"/>
      <c r="I99" s="26"/>
      <c r="P99" s="36"/>
      <c r="Y99" s="6"/>
      <c r="Z99" s="6"/>
      <c r="AA99" s="37"/>
    </row>
    <row r="100" spans="7:27" s="34" customFormat="1" ht="15">
      <c r="G100" s="35"/>
      <c r="I100" s="26"/>
      <c r="P100" s="36"/>
      <c r="Y100" s="6"/>
      <c r="Z100" s="6"/>
      <c r="AA100" s="37"/>
    </row>
    <row r="101" spans="7:27" s="34" customFormat="1" ht="15">
      <c r="G101" s="35"/>
      <c r="I101" s="26"/>
      <c r="P101" s="36"/>
      <c r="Y101" s="6"/>
      <c r="Z101" s="6"/>
      <c r="AA101" s="37"/>
    </row>
    <row r="102" spans="7:27" s="34" customFormat="1" ht="15">
      <c r="G102" s="35"/>
      <c r="I102" s="26"/>
      <c r="P102" s="36"/>
      <c r="Y102" s="6"/>
      <c r="Z102" s="6"/>
      <c r="AA102" s="37"/>
    </row>
    <row r="103" spans="7:27" s="34" customFormat="1" ht="15">
      <c r="G103" s="35"/>
      <c r="I103" s="26"/>
      <c r="P103" s="36"/>
      <c r="Y103" s="6"/>
      <c r="Z103" s="6"/>
      <c r="AA103" s="37"/>
    </row>
    <row r="104" spans="7:27" s="34" customFormat="1" ht="15">
      <c r="G104" s="35"/>
      <c r="I104" s="26"/>
      <c r="P104" s="36"/>
      <c r="Y104" s="6"/>
      <c r="Z104" s="6"/>
      <c r="AA104" s="37"/>
    </row>
    <row r="105" spans="7:27" s="34" customFormat="1" ht="15">
      <c r="G105" s="35"/>
      <c r="I105" s="26"/>
      <c r="P105" s="36"/>
      <c r="Y105" s="6"/>
      <c r="Z105" s="6"/>
      <c r="AA105" s="37"/>
    </row>
    <row r="106" spans="7:27" s="34" customFormat="1" ht="15">
      <c r="G106" s="35"/>
      <c r="P106" s="36"/>
      <c r="Y106" s="6"/>
      <c r="Z106" s="6"/>
      <c r="AA106" s="37"/>
    </row>
    <row r="107" spans="7:27" s="34" customFormat="1" ht="15">
      <c r="G107" s="35"/>
      <c r="P107" s="36"/>
      <c r="Y107" s="6"/>
      <c r="Z107" s="6"/>
      <c r="AA107" s="37"/>
    </row>
    <row r="108" ht="15">
      <c r="I108" s="34"/>
    </row>
    <row r="109" ht="15">
      <c r="I109" s="34"/>
    </row>
    <row r="110" ht="15">
      <c r="I110" s="34"/>
    </row>
    <row r="111" ht="15">
      <c r="I111" s="34"/>
    </row>
    <row r="112" ht="15">
      <c r="I112" s="34"/>
    </row>
    <row r="113" ht="15">
      <c r="I113" s="34"/>
    </row>
    <row r="114" ht="15">
      <c r="I114" s="34"/>
    </row>
    <row r="115" ht="15">
      <c r="I115" s="34"/>
    </row>
    <row r="116" ht="15">
      <c r="I116" s="34"/>
    </row>
    <row r="117" ht="15">
      <c r="I117" s="34"/>
    </row>
    <row r="118" ht="15">
      <c r="I118" s="34"/>
    </row>
    <row r="119" ht="15">
      <c r="I119" s="34"/>
    </row>
    <row r="120" ht="15">
      <c r="I120" s="34"/>
    </row>
    <row r="121" ht="15">
      <c r="I121" s="34"/>
    </row>
    <row r="122" ht="15">
      <c r="I122" s="34"/>
    </row>
    <row r="123" ht="15">
      <c r="I123" s="34"/>
    </row>
    <row r="124" ht="15">
      <c r="I124" s="34"/>
    </row>
    <row r="125" ht="15">
      <c r="I125" s="34"/>
    </row>
    <row r="126" ht="15">
      <c r="I126" s="34"/>
    </row>
    <row r="127" ht="15">
      <c r="I127" s="34"/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I67"/>
  <sheetViews>
    <sheetView showOutlineSymbols="0" zoomScale="70" zoomScaleNormal="7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T31" sqref="T31"/>
    </sheetView>
  </sheetViews>
  <sheetFormatPr defaultColWidth="12.421875" defaultRowHeight="12.75"/>
  <cols>
    <col min="1" max="1" width="8.140625" style="1" bestFit="1" customWidth="1"/>
    <col min="2" max="2" width="12.421875" style="1" customWidth="1"/>
    <col min="3" max="3" width="12.7109375" style="1" bestFit="1" customWidth="1"/>
    <col min="4" max="4" width="11.421875" style="1" customWidth="1"/>
    <col min="5" max="5" width="8.57421875" style="1" bestFit="1" customWidth="1"/>
    <col min="6" max="6" width="8.7109375" style="1" bestFit="1" customWidth="1"/>
    <col min="7" max="7" width="4.57421875" style="4" customWidth="1"/>
    <col min="8" max="15" width="8.140625" style="1" bestFit="1" customWidth="1"/>
    <col min="16" max="16" width="8.140625" style="32" bestFit="1" customWidth="1"/>
    <col min="17" max="17" width="8.140625" style="1" bestFit="1" customWidth="1"/>
    <col min="18" max="18" width="9.7109375" style="6" customWidth="1"/>
    <col min="19" max="19" width="7.28125" style="6" customWidth="1"/>
    <col min="20" max="20" width="20.57421875" style="17" bestFit="1" customWidth="1"/>
    <col min="21" max="21" width="6.7109375" style="1" customWidth="1"/>
    <col min="22" max="53" width="9.8515625" style="1" customWidth="1"/>
    <col min="54" max="55" width="8.57421875" style="1" customWidth="1"/>
    <col min="56" max="57" width="9.8515625" style="1" customWidth="1"/>
    <col min="58" max="59" width="8.57421875" style="1" customWidth="1"/>
    <col min="60" max="61" width="9.8515625" style="1" customWidth="1"/>
    <col min="62" max="16384" width="12.421875" style="1" customWidth="1"/>
  </cols>
  <sheetData>
    <row r="1" spans="2:61" ht="18">
      <c r="B1" s="2" t="s">
        <v>0</v>
      </c>
      <c r="E1" s="3"/>
      <c r="H1" s="39">
        <v>38794</v>
      </c>
      <c r="I1" s="39">
        <v>38815</v>
      </c>
      <c r="J1" s="39">
        <v>38822</v>
      </c>
      <c r="K1" s="39">
        <v>38836</v>
      </c>
      <c r="L1" s="39">
        <v>38843</v>
      </c>
      <c r="M1" s="39">
        <v>38850</v>
      </c>
      <c r="N1" s="39">
        <v>38857</v>
      </c>
      <c r="O1" s="39">
        <v>38864</v>
      </c>
      <c r="P1" s="39">
        <v>38885</v>
      </c>
      <c r="Q1" s="39">
        <v>38892</v>
      </c>
      <c r="R1" s="6" t="s">
        <v>1</v>
      </c>
      <c r="T1" s="7" t="s">
        <v>2</v>
      </c>
      <c r="U1" s="8">
        <v>10</v>
      </c>
      <c r="V1" s="1" t="s">
        <v>3</v>
      </c>
      <c r="Y1" s="9"/>
      <c r="AC1" s="9"/>
      <c r="AG1" s="9"/>
      <c r="AK1" s="9"/>
      <c r="AO1" s="9"/>
      <c r="AS1" s="9"/>
      <c r="AW1" s="9"/>
      <c r="BA1" s="9"/>
      <c r="BE1" s="9"/>
      <c r="BI1" s="9"/>
    </row>
    <row r="2" spans="2:25" ht="18">
      <c r="B2" s="2" t="s">
        <v>4</v>
      </c>
      <c r="C2" s="10" t="s">
        <v>46</v>
      </c>
      <c r="D2" s="2" t="s">
        <v>47</v>
      </c>
      <c r="H2" s="11" t="s">
        <v>7</v>
      </c>
      <c r="I2" s="12" t="s">
        <v>7</v>
      </c>
      <c r="J2" s="11" t="s">
        <v>7</v>
      </c>
      <c r="K2" s="11" t="s">
        <v>7</v>
      </c>
      <c r="L2" s="11" t="s">
        <v>7</v>
      </c>
      <c r="M2" s="11" t="s">
        <v>7</v>
      </c>
      <c r="N2" s="11" t="s">
        <v>7</v>
      </c>
      <c r="O2" s="11" t="s">
        <v>7</v>
      </c>
      <c r="P2" s="11" t="s">
        <v>7</v>
      </c>
      <c r="Q2" s="11" t="s">
        <v>7</v>
      </c>
      <c r="R2" s="6" t="s">
        <v>8</v>
      </c>
      <c r="T2" s="7" t="s">
        <v>9</v>
      </c>
      <c r="U2" s="1">
        <f>ROUNDDOWN(U1*2/3,0)</f>
        <v>6</v>
      </c>
      <c r="Y2" s="9"/>
    </row>
    <row r="3" spans="2:21" ht="15">
      <c r="B3" s="13" t="s">
        <v>132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5" t="s">
        <v>10</v>
      </c>
      <c r="S3" s="16" t="s">
        <v>11</v>
      </c>
      <c r="U3" s="18"/>
    </row>
    <row r="4" spans="2:22" ht="14.25">
      <c r="B4" s="19"/>
      <c r="D4" s="1" t="s">
        <v>12</v>
      </c>
      <c r="E4" s="1" t="s">
        <v>13</v>
      </c>
      <c r="F4" s="1" t="s">
        <v>14</v>
      </c>
      <c r="G4" s="4" t="s">
        <v>15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6" t="s">
        <v>16</v>
      </c>
      <c r="S4" s="6" t="s">
        <v>17</v>
      </c>
      <c r="T4" s="17" t="s">
        <v>18</v>
      </c>
      <c r="U4" s="8">
        <v>27</v>
      </c>
      <c r="V4" s="1" t="s">
        <v>19</v>
      </c>
    </row>
    <row r="5" spans="1:21" ht="14.25">
      <c r="A5" s="1" t="s">
        <v>7</v>
      </c>
      <c r="B5" s="1" t="s">
        <v>20</v>
      </c>
      <c r="D5" s="1" t="s">
        <v>21</v>
      </c>
      <c r="E5" s="1" t="s">
        <v>22</v>
      </c>
      <c r="F5" s="1" t="s">
        <v>23</v>
      </c>
      <c r="G5" s="4" t="s">
        <v>24</v>
      </c>
      <c r="H5" s="20">
        <v>3</v>
      </c>
      <c r="I5" s="20">
        <v>18</v>
      </c>
      <c r="J5" s="14">
        <v>18</v>
      </c>
      <c r="K5" s="14">
        <v>27</v>
      </c>
      <c r="L5" s="14">
        <v>8</v>
      </c>
      <c r="M5" s="14">
        <v>26</v>
      </c>
      <c r="N5" s="14">
        <v>17</v>
      </c>
      <c r="O5" s="14">
        <v>16</v>
      </c>
      <c r="P5" s="14">
        <v>12</v>
      </c>
      <c r="Q5" s="14">
        <v>3</v>
      </c>
      <c r="T5" s="16"/>
      <c r="U5" s="1">
        <f>U4+1</f>
        <v>28</v>
      </c>
    </row>
    <row r="6" spans="1:21" s="26" customFormat="1" ht="14.25">
      <c r="A6" s="21">
        <v>1</v>
      </c>
      <c r="B6" s="22" t="s">
        <v>70</v>
      </c>
      <c r="C6" s="22" t="s">
        <v>71</v>
      </c>
      <c r="D6" s="22" t="s">
        <v>57</v>
      </c>
      <c r="E6" s="23">
        <v>3776</v>
      </c>
      <c r="F6" s="22">
        <v>1155</v>
      </c>
      <c r="G6" s="30"/>
      <c r="H6" s="25"/>
      <c r="I6" s="25"/>
      <c r="J6" s="25">
        <v>6</v>
      </c>
      <c r="K6" s="25"/>
      <c r="L6" s="25">
        <v>2</v>
      </c>
      <c r="M6" s="25">
        <v>6</v>
      </c>
      <c r="N6" s="25"/>
      <c r="O6" s="25"/>
      <c r="P6" s="25">
        <v>5</v>
      </c>
      <c r="Q6" s="25">
        <v>1</v>
      </c>
      <c r="R6" s="25">
        <f aca="true" t="shared" si="0" ref="R6:R37">COUNTA(H6:Q6)</f>
        <v>5</v>
      </c>
      <c r="S6" s="25">
        <f aca="true" t="shared" si="1" ref="S6:S37">SUM(H6:Q6)+(U$2-R6)*U$5</f>
        <v>48</v>
      </c>
      <c r="T6" s="16">
        <f aca="true" t="shared" si="2" ref="T6:T37">SMALL(H6:Q6,1)</f>
        <v>1</v>
      </c>
      <c r="U6" s="26">
        <f aca="true" t="shared" si="3" ref="U6:U37">SMALL(H6:Q6,2)</f>
        <v>2</v>
      </c>
    </row>
    <row r="7" spans="1:21" s="26" customFormat="1" ht="14.25">
      <c r="A7" s="21">
        <v>2</v>
      </c>
      <c r="B7" s="28" t="s">
        <v>43</v>
      </c>
      <c r="C7" s="31" t="s">
        <v>44</v>
      </c>
      <c r="D7" s="28" t="s">
        <v>28</v>
      </c>
      <c r="E7" s="23">
        <v>949</v>
      </c>
      <c r="F7" s="28">
        <v>1059</v>
      </c>
      <c r="G7" s="30"/>
      <c r="H7" s="25"/>
      <c r="I7" s="25">
        <v>7</v>
      </c>
      <c r="J7" s="25">
        <v>2</v>
      </c>
      <c r="K7" s="25"/>
      <c r="L7" s="25"/>
      <c r="M7" s="25">
        <v>4</v>
      </c>
      <c r="N7" s="25">
        <v>9</v>
      </c>
      <c r="O7" s="25">
        <v>2</v>
      </c>
      <c r="P7" s="25"/>
      <c r="Q7" s="25"/>
      <c r="R7" s="25">
        <f t="shared" si="0"/>
        <v>5</v>
      </c>
      <c r="S7" s="25">
        <f t="shared" si="1"/>
        <v>52</v>
      </c>
      <c r="T7" s="16">
        <f t="shared" si="2"/>
        <v>2</v>
      </c>
      <c r="U7" s="26">
        <f t="shared" si="3"/>
        <v>2</v>
      </c>
    </row>
    <row r="8" spans="1:21" s="26" customFormat="1" ht="14.25">
      <c r="A8" s="21">
        <v>3</v>
      </c>
      <c r="B8" s="22" t="s">
        <v>64</v>
      </c>
      <c r="C8" s="22" t="s">
        <v>65</v>
      </c>
      <c r="D8" s="28" t="s">
        <v>52</v>
      </c>
      <c r="E8" s="23">
        <v>167844</v>
      </c>
      <c r="F8" s="22">
        <v>1078</v>
      </c>
      <c r="G8" s="30"/>
      <c r="H8" s="25"/>
      <c r="I8" s="25">
        <v>5</v>
      </c>
      <c r="J8" s="25"/>
      <c r="K8" s="25">
        <v>23</v>
      </c>
      <c r="L8" s="25"/>
      <c r="M8" s="25">
        <v>10</v>
      </c>
      <c r="N8" s="25">
        <v>7</v>
      </c>
      <c r="O8" s="25">
        <v>4</v>
      </c>
      <c r="P8" s="25">
        <v>7</v>
      </c>
      <c r="Q8" s="25"/>
      <c r="R8" s="25">
        <f t="shared" si="0"/>
        <v>6</v>
      </c>
      <c r="S8" s="25">
        <f t="shared" si="1"/>
        <v>56</v>
      </c>
      <c r="T8" s="16">
        <f t="shared" si="2"/>
        <v>4</v>
      </c>
      <c r="U8" s="26">
        <f t="shared" si="3"/>
        <v>5</v>
      </c>
    </row>
    <row r="9" spans="1:21" s="26" customFormat="1" ht="14.25">
      <c r="A9" s="21">
        <v>4</v>
      </c>
      <c r="B9" s="22" t="s">
        <v>76</v>
      </c>
      <c r="C9" s="22" t="s">
        <v>77</v>
      </c>
      <c r="D9" s="28" t="s">
        <v>52</v>
      </c>
      <c r="E9" s="23">
        <v>176285</v>
      </c>
      <c r="F9" s="22">
        <v>1078</v>
      </c>
      <c r="G9" s="30"/>
      <c r="H9" s="25"/>
      <c r="I9" s="25">
        <v>9</v>
      </c>
      <c r="J9" s="25"/>
      <c r="K9" s="25">
        <v>14</v>
      </c>
      <c r="L9" s="25">
        <v>4</v>
      </c>
      <c r="M9" s="25"/>
      <c r="N9" s="25"/>
      <c r="O9" s="25">
        <v>6</v>
      </c>
      <c r="P9" s="25">
        <v>6</v>
      </c>
      <c r="Q9" s="25"/>
      <c r="R9" s="25">
        <f t="shared" si="0"/>
        <v>5</v>
      </c>
      <c r="S9" s="25">
        <f t="shared" si="1"/>
        <v>67</v>
      </c>
      <c r="T9" s="16">
        <f t="shared" si="2"/>
        <v>4</v>
      </c>
      <c r="U9" s="26">
        <f t="shared" si="3"/>
        <v>6</v>
      </c>
    </row>
    <row r="10" spans="1:21" s="26" customFormat="1" ht="14.25">
      <c r="A10" s="21">
        <v>5</v>
      </c>
      <c r="B10" s="22" t="s">
        <v>48</v>
      </c>
      <c r="C10" s="22" t="s">
        <v>49</v>
      </c>
      <c r="D10" s="22" t="s">
        <v>28</v>
      </c>
      <c r="E10" s="23">
        <v>593</v>
      </c>
      <c r="F10" s="22">
        <v>1059</v>
      </c>
      <c r="G10" s="30"/>
      <c r="H10" s="25">
        <v>2</v>
      </c>
      <c r="I10" s="25">
        <v>4</v>
      </c>
      <c r="J10" s="25"/>
      <c r="K10" s="25"/>
      <c r="L10" s="25"/>
      <c r="M10" s="25">
        <v>5</v>
      </c>
      <c r="N10" s="25">
        <v>2</v>
      </c>
      <c r="O10" s="25"/>
      <c r="P10" s="25"/>
      <c r="Q10" s="25"/>
      <c r="R10" s="25">
        <f t="shared" si="0"/>
        <v>4</v>
      </c>
      <c r="S10" s="25">
        <f t="shared" si="1"/>
        <v>69</v>
      </c>
      <c r="T10" s="16">
        <f t="shared" si="2"/>
        <v>2</v>
      </c>
      <c r="U10" s="26">
        <f t="shared" si="3"/>
        <v>2</v>
      </c>
    </row>
    <row r="11" spans="1:21" s="26" customFormat="1" ht="14.25">
      <c r="A11" s="21">
        <v>6</v>
      </c>
      <c r="B11" s="22" t="s">
        <v>37</v>
      </c>
      <c r="C11" s="22" t="s">
        <v>38</v>
      </c>
      <c r="D11" s="22" t="s">
        <v>28</v>
      </c>
      <c r="E11" s="23">
        <v>732</v>
      </c>
      <c r="F11" s="22">
        <v>1059</v>
      </c>
      <c r="G11" s="24"/>
      <c r="H11" s="25"/>
      <c r="I11" s="25">
        <v>2</v>
      </c>
      <c r="J11" s="25">
        <v>3</v>
      </c>
      <c r="K11" s="25"/>
      <c r="L11" s="25"/>
      <c r="M11" s="25"/>
      <c r="N11" s="25">
        <v>8</v>
      </c>
      <c r="O11" s="25">
        <v>1</v>
      </c>
      <c r="P11" s="25"/>
      <c r="Q11" s="25"/>
      <c r="R11" s="25">
        <f t="shared" si="0"/>
        <v>4</v>
      </c>
      <c r="S11" s="25">
        <f t="shared" si="1"/>
        <v>70</v>
      </c>
      <c r="T11" s="16">
        <f t="shared" si="2"/>
        <v>1</v>
      </c>
      <c r="U11" s="26">
        <f t="shared" si="3"/>
        <v>2</v>
      </c>
    </row>
    <row r="12" spans="1:21" s="26" customFormat="1" ht="14.25">
      <c r="A12" s="21">
        <v>7</v>
      </c>
      <c r="B12" s="22" t="s">
        <v>159</v>
      </c>
      <c r="C12" s="22" t="s">
        <v>160</v>
      </c>
      <c r="D12" s="28" t="s">
        <v>161</v>
      </c>
      <c r="E12" s="23">
        <v>146443</v>
      </c>
      <c r="F12" s="22">
        <v>1101</v>
      </c>
      <c r="G12" s="30"/>
      <c r="H12" s="25"/>
      <c r="I12" s="25"/>
      <c r="J12" s="25"/>
      <c r="K12" s="25"/>
      <c r="L12" s="25">
        <v>5</v>
      </c>
      <c r="M12" s="25">
        <v>18</v>
      </c>
      <c r="N12" s="25"/>
      <c r="O12" s="25">
        <v>9</v>
      </c>
      <c r="P12" s="25">
        <v>8</v>
      </c>
      <c r="Q12" s="25">
        <v>3</v>
      </c>
      <c r="R12" s="25">
        <f t="shared" si="0"/>
        <v>5</v>
      </c>
      <c r="S12" s="25">
        <f t="shared" si="1"/>
        <v>71</v>
      </c>
      <c r="T12" s="16">
        <f t="shared" si="2"/>
        <v>3</v>
      </c>
      <c r="U12" s="26">
        <f t="shared" si="3"/>
        <v>5</v>
      </c>
    </row>
    <row r="13" spans="1:21" s="26" customFormat="1" ht="14.25">
      <c r="A13" s="21">
        <v>8</v>
      </c>
      <c r="B13" s="22" t="s">
        <v>137</v>
      </c>
      <c r="C13" s="22" t="s">
        <v>138</v>
      </c>
      <c r="D13" s="22" t="s">
        <v>133</v>
      </c>
      <c r="E13" s="23">
        <v>716</v>
      </c>
      <c r="F13" s="22">
        <v>1047</v>
      </c>
      <c r="G13" s="30"/>
      <c r="H13" s="25"/>
      <c r="I13" s="25"/>
      <c r="J13" s="25"/>
      <c r="K13" s="25">
        <v>5</v>
      </c>
      <c r="L13" s="25"/>
      <c r="M13" s="25">
        <v>9</v>
      </c>
      <c r="N13" s="25"/>
      <c r="O13" s="25">
        <v>5</v>
      </c>
      <c r="P13" s="25">
        <v>1</v>
      </c>
      <c r="Q13" s="25"/>
      <c r="R13" s="25">
        <f t="shared" si="0"/>
        <v>4</v>
      </c>
      <c r="S13" s="25">
        <f t="shared" si="1"/>
        <v>76</v>
      </c>
      <c r="T13" s="16">
        <f t="shared" si="2"/>
        <v>1</v>
      </c>
      <c r="U13" s="26">
        <f t="shared" si="3"/>
        <v>5</v>
      </c>
    </row>
    <row r="14" spans="1:21" s="26" customFormat="1" ht="14.25">
      <c r="A14" s="21">
        <v>9</v>
      </c>
      <c r="B14" s="28" t="s">
        <v>94</v>
      </c>
      <c r="C14" s="28" t="s">
        <v>95</v>
      </c>
      <c r="D14" s="28" t="s">
        <v>96</v>
      </c>
      <c r="E14" s="29">
        <v>1655</v>
      </c>
      <c r="F14" s="28">
        <v>1162</v>
      </c>
      <c r="G14" s="30"/>
      <c r="H14" s="25"/>
      <c r="I14" s="25">
        <v>19</v>
      </c>
      <c r="J14" s="25">
        <v>16</v>
      </c>
      <c r="K14" s="25">
        <v>24</v>
      </c>
      <c r="L14" s="25">
        <v>1</v>
      </c>
      <c r="M14" s="25"/>
      <c r="N14" s="25"/>
      <c r="O14" s="25"/>
      <c r="P14" s="25">
        <v>3</v>
      </c>
      <c r="Q14" s="25"/>
      <c r="R14" s="25">
        <f t="shared" si="0"/>
        <v>5</v>
      </c>
      <c r="S14" s="25">
        <f t="shared" si="1"/>
        <v>91</v>
      </c>
      <c r="T14" s="16">
        <f t="shared" si="2"/>
        <v>1</v>
      </c>
      <c r="U14" s="26">
        <f t="shared" si="3"/>
        <v>3</v>
      </c>
    </row>
    <row r="15" spans="1:21" s="26" customFormat="1" ht="14.25">
      <c r="A15" s="21">
        <v>10</v>
      </c>
      <c r="B15" s="22" t="s">
        <v>62</v>
      </c>
      <c r="C15" s="22" t="s">
        <v>63</v>
      </c>
      <c r="D15" s="28" t="s">
        <v>52</v>
      </c>
      <c r="E15" s="23">
        <v>16958</v>
      </c>
      <c r="F15" s="22">
        <v>1078</v>
      </c>
      <c r="G15" s="24"/>
      <c r="H15" s="25"/>
      <c r="I15" s="25">
        <v>3</v>
      </c>
      <c r="J15" s="25"/>
      <c r="K15" s="25">
        <v>12</v>
      </c>
      <c r="L15" s="25"/>
      <c r="M15" s="25">
        <v>14</v>
      </c>
      <c r="N15" s="25"/>
      <c r="O15" s="25">
        <v>7</v>
      </c>
      <c r="P15" s="25"/>
      <c r="Q15" s="25"/>
      <c r="R15" s="25">
        <f t="shared" si="0"/>
        <v>4</v>
      </c>
      <c r="S15" s="25">
        <f t="shared" si="1"/>
        <v>92</v>
      </c>
      <c r="T15" s="16">
        <f t="shared" si="2"/>
        <v>3</v>
      </c>
      <c r="U15" s="26">
        <f t="shared" si="3"/>
        <v>7</v>
      </c>
    </row>
    <row r="16" spans="1:21" s="26" customFormat="1" ht="14.25">
      <c r="A16" s="21">
        <v>11</v>
      </c>
      <c r="B16" s="21" t="s">
        <v>26</v>
      </c>
      <c r="C16" s="22" t="s">
        <v>27</v>
      </c>
      <c r="D16" s="22" t="s">
        <v>28</v>
      </c>
      <c r="E16" s="23">
        <v>950</v>
      </c>
      <c r="F16" s="22">
        <v>1059</v>
      </c>
      <c r="G16" s="24"/>
      <c r="H16" s="25"/>
      <c r="I16" s="25">
        <v>15</v>
      </c>
      <c r="J16" s="25">
        <v>7</v>
      </c>
      <c r="K16" s="25"/>
      <c r="L16" s="25"/>
      <c r="M16" s="25">
        <v>27</v>
      </c>
      <c r="N16" s="25">
        <v>13</v>
      </c>
      <c r="O16" s="25">
        <v>3</v>
      </c>
      <c r="P16" s="25"/>
      <c r="Q16" s="25"/>
      <c r="R16" s="25">
        <f t="shared" si="0"/>
        <v>5</v>
      </c>
      <c r="S16" s="25">
        <f t="shared" si="1"/>
        <v>93</v>
      </c>
      <c r="T16" s="16">
        <f t="shared" si="2"/>
        <v>3</v>
      </c>
      <c r="U16" s="26">
        <f t="shared" si="3"/>
        <v>7</v>
      </c>
    </row>
    <row r="17" spans="1:21" s="26" customFormat="1" ht="14.25">
      <c r="A17" s="21">
        <v>12</v>
      </c>
      <c r="B17" s="22" t="s">
        <v>94</v>
      </c>
      <c r="C17" s="22" t="s">
        <v>100</v>
      </c>
      <c r="D17" s="22" t="s">
        <v>68</v>
      </c>
      <c r="E17" s="23">
        <v>466</v>
      </c>
      <c r="F17" s="22">
        <v>1173</v>
      </c>
      <c r="G17" s="30"/>
      <c r="H17" s="25"/>
      <c r="I17" s="25"/>
      <c r="J17" s="25">
        <v>18</v>
      </c>
      <c r="K17" s="25"/>
      <c r="L17" s="25">
        <v>7</v>
      </c>
      <c r="M17" s="25">
        <v>16</v>
      </c>
      <c r="N17" s="25">
        <v>18</v>
      </c>
      <c r="O17" s="25"/>
      <c r="P17" s="25">
        <v>12</v>
      </c>
      <c r="Q17" s="25"/>
      <c r="R17" s="25">
        <f t="shared" si="0"/>
        <v>5</v>
      </c>
      <c r="S17" s="25">
        <f t="shared" si="1"/>
        <v>99</v>
      </c>
      <c r="T17" s="16">
        <f t="shared" si="2"/>
        <v>7</v>
      </c>
      <c r="U17" s="26">
        <f t="shared" si="3"/>
        <v>12</v>
      </c>
    </row>
    <row r="18" spans="1:21" s="26" customFormat="1" ht="14.25">
      <c r="A18" s="21">
        <v>13</v>
      </c>
      <c r="B18" s="22" t="s">
        <v>90</v>
      </c>
      <c r="C18" s="22" t="s">
        <v>33</v>
      </c>
      <c r="D18" s="22" t="s">
        <v>34</v>
      </c>
      <c r="E18" s="23">
        <v>20515</v>
      </c>
      <c r="F18" s="21">
        <v>1116</v>
      </c>
      <c r="G18" s="30"/>
      <c r="H18" s="25"/>
      <c r="I18" s="25">
        <v>14</v>
      </c>
      <c r="J18" s="25"/>
      <c r="K18" s="25">
        <v>15</v>
      </c>
      <c r="L18" s="25">
        <v>3</v>
      </c>
      <c r="M18" s="25"/>
      <c r="N18" s="25"/>
      <c r="O18" s="25">
        <v>13</v>
      </c>
      <c r="P18" s="25"/>
      <c r="Q18" s="25"/>
      <c r="R18" s="25">
        <f t="shared" si="0"/>
        <v>4</v>
      </c>
      <c r="S18" s="25">
        <f t="shared" si="1"/>
        <v>101</v>
      </c>
      <c r="T18" s="16">
        <f t="shared" si="2"/>
        <v>3</v>
      </c>
      <c r="U18" s="26">
        <f t="shared" si="3"/>
        <v>13</v>
      </c>
    </row>
    <row r="19" spans="1:21" s="26" customFormat="1" ht="14.25">
      <c r="A19" s="21">
        <v>14</v>
      </c>
      <c r="B19" s="22" t="s">
        <v>66</v>
      </c>
      <c r="C19" s="22" t="s">
        <v>67</v>
      </c>
      <c r="D19" s="28" t="s">
        <v>68</v>
      </c>
      <c r="E19" s="23">
        <v>829</v>
      </c>
      <c r="F19" s="22">
        <v>1173</v>
      </c>
      <c r="G19" s="30"/>
      <c r="H19" s="25"/>
      <c r="I19" s="25"/>
      <c r="J19" s="25">
        <v>4</v>
      </c>
      <c r="K19" s="25"/>
      <c r="L19" s="25">
        <v>5</v>
      </c>
      <c r="M19" s="25"/>
      <c r="N19" s="25"/>
      <c r="O19" s="25">
        <v>12</v>
      </c>
      <c r="P19" s="25"/>
      <c r="Q19" s="25"/>
      <c r="R19" s="25">
        <f t="shared" si="0"/>
        <v>3</v>
      </c>
      <c r="S19" s="25">
        <f t="shared" si="1"/>
        <v>105</v>
      </c>
      <c r="T19" s="16">
        <f t="shared" si="2"/>
        <v>4</v>
      </c>
      <c r="U19" s="26">
        <f t="shared" si="3"/>
        <v>5</v>
      </c>
    </row>
    <row r="20" spans="1:21" s="26" customFormat="1" ht="14.25">
      <c r="A20" s="21">
        <v>15</v>
      </c>
      <c r="B20" s="21" t="s">
        <v>50</v>
      </c>
      <c r="C20" s="22" t="s">
        <v>69</v>
      </c>
      <c r="D20" s="22" t="s">
        <v>68</v>
      </c>
      <c r="E20" s="23">
        <v>622</v>
      </c>
      <c r="F20" s="22">
        <v>1173</v>
      </c>
      <c r="G20" s="30"/>
      <c r="H20" s="25"/>
      <c r="I20" s="25"/>
      <c r="J20" s="25">
        <v>5</v>
      </c>
      <c r="K20" s="25">
        <v>9</v>
      </c>
      <c r="L20" s="25"/>
      <c r="M20" s="25">
        <v>13</v>
      </c>
      <c r="N20" s="25"/>
      <c r="O20" s="25"/>
      <c r="P20" s="25"/>
      <c r="Q20" s="25"/>
      <c r="R20" s="25">
        <f t="shared" si="0"/>
        <v>3</v>
      </c>
      <c r="S20" s="25">
        <f t="shared" si="1"/>
        <v>111</v>
      </c>
      <c r="T20" s="16">
        <f t="shared" si="2"/>
        <v>5</v>
      </c>
      <c r="U20" s="26">
        <f t="shared" si="3"/>
        <v>9</v>
      </c>
    </row>
    <row r="21" spans="1:21" s="26" customFormat="1" ht="14.25">
      <c r="A21" s="21">
        <v>16</v>
      </c>
      <c r="B21" s="22" t="s">
        <v>53</v>
      </c>
      <c r="C21" s="22" t="s">
        <v>54</v>
      </c>
      <c r="D21" s="22" t="s">
        <v>28</v>
      </c>
      <c r="E21" s="23">
        <v>589</v>
      </c>
      <c r="F21" s="22">
        <v>1059</v>
      </c>
      <c r="G21" s="30"/>
      <c r="H21" s="25"/>
      <c r="I21" s="25">
        <v>8</v>
      </c>
      <c r="J21" s="25">
        <v>9</v>
      </c>
      <c r="K21" s="25"/>
      <c r="L21" s="25"/>
      <c r="M21" s="25"/>
      <c r="N21" s="25">
        <v>10</v>
      </c>
      <c r="O21" s="25"/>
      <c r="P21" s="25"/>
      <c r="Q21" s="25"/>
      <c r="R21" s="25">
        <f t="shared" si="0"/>
        <v>3</v>
      </c>
      <c r="S21" s="25">
        <f t="shared" si="1"/>
        <v>111</v>
      </c>
      <c r="T21" s="16">
        <f t="shared" si="2"/>
        <v>8</v>
      </c>
      <c r="U21" s="26">
        <f t="shared" si="3"/>
        <v>9</v>
      </c>
    </row>
    <row r="22" spans="1:21" s="26" customFormat="1" ht="14.25">
      <c r="A22" s="21">
        <v>17</v>
      </c>
      <c r="B22" s="28" t="s">
        <v>60</v>
      </c>
      <c r="C22" s="28" t="s">
        <v>61</v>
      </c>
      <c r="D22" s="28" t="s">
        <v>57</v>
      </c>
      <c r="E22" s="28">
        <v>4620</v>
      </c>
      <c r="F22" s="28">
        <v>1155</v>
      </c>
      <c r="G22" s="30"/>
      <c r="H22" s="25"/>
      <c r="I22" s="25">
        <v>1</v>
      </c>
      <c r="J22" s="25"/>
      <c r="K22" s="25"/>
      <c r="L22" s="25"/>
      <c r="M22" s="25">
        <v>2</v>
      </c>
      <c r="N22" s="25"/>
      <c r="O22" s="25"/>
      <c r="P22" s="25"/>
      <c r="Q22" s="25"/>
      <c r="R22" s="25">
        <f t="shared" si="0"/>
        <v>2</v>
      </c>
      <c r="S22" s="25">
        <f t="shared" si="1"/>
        <v>115</v>
      </c>
      <c r="T22" s="16">
        <f t="shared" si="2"/>
        <v>1</v>
      </c>
      <c r="U22" s="26">
        <f t="shared" si="3"/>
        <v>2</v>
      </c>
    </row>
    <row r="23" spans="1:21" s="26" customFormat="1" ht="14.25">
      <c r="A23" s="21">
        <v>18</v>
      </c>
      <c r="B23" s="22" t="s">
        <v>83</v>
      </c>
      <c r="C23" s="22" t="s">
        <v>84</v>
      </c>
      <c r="D23" s="28" t="s">
        <v>52</v>
      </c>
      <c r="E23" s="23">
        <v>165311</v>
      </c>
      <c r="F23" s="22">
        <v>1078</v>
      </c>
      <c r="G23" s="30"/>
      <c r="H23" s="25"/>
      <c r="I23" s="25"/>
      <c r="J23" s="25">
        <v>11</v>
      </c>
      <c r="K23" s="25">
        <v>22</v>
      </c>
      <c r="L23" s="25"/>
      <c r="M23" s="25">
        <v>15</v>
      </c>
      <c r="N23" s="25"/>
      <c r="O23" s="25">
        <v>11</v>
      </c>
      <c r="P23" s="25"/>
      <c r="Q23" s="25"/>
      <c r="R23" s="25">
        <f t="shared" si="0"/>
        <v>4</v>
      </c>
      <c r="S23" s="25">
        <f t="shared" si="1"/>
        <v>115</v>
      </c>
      <c r="T23" s="16">
        <f t="shared" si="2"/>
        <v>11</v>
      </c>
      <c r="U23" s="26">
        <f t="shared" si="3"/>
        <v>11</v>
      </c>
    </row>
    <row r="24" spans="1:21" s="26" customFormat="1" ht="14.25">
      <c r="A24" s="21">
        <v>19</v>
      </c>
      <c r="B24" s="21" t="s">
        <v>89</v>
      </c>
      <c r="C24" s="21" t="s">
        <v>145</v>
      </c>
      <c r="D24" s="21" t="s">
        <v>52</v>
      </c>
      <c r="E24" s="21">
        <v>142207</v>
      </c>
      <c r="F24" s="21">
        <v>1078</v>
      </c>
      <c r="G24" s="24"/>
      <c r="H24" s="25"/>
      <c r="I24" s="25"/>
      <c r="J24" s="25"/>
      <c r="K24" s="25">
        <v>13</v>
      </c>
      <c r="L24" s="25"/>
      <c r="M24" s="25"/>
      <c r="N24" s="25">
        <v>11</v>
      </c>
      <c r="O24" s="25">
        <v>8</v>
      </c>
      <c r="P24" s="25"/>
      <c r="Q24" s="25"/>
      <c r="R24" s="25">
        <f t="shared" si="0"/>
        <v>3</v>
      </c>
      <c r="S24" s="25">
        <f t="shared" si="1"/>
        <v>116</v>
      </c>
      <c r="T24" s="16">
        <f t="shared" si="2"/>
        <v>8</v>
      </c>
      <c r="U24" s="26">
        <f t="shared" si="3"/>
        <v>11</v>
      </c>
    </row>
    <row r="25" spans="1:21" s="26" customFormat="1" ht="14.25">
      <c r="A25" s="21">
        <v>20</v>
      </c>
      <c r="B25" s="28" t="s">
        <v>50</v>
      </c>
      <c r="C25" s="28" t="s">
        <v>51</v>
      </c>
      <c r="D25" s="28" t="s">
        <v>52</v>
      </c>
      <c r="E25" s="29">
        <v>146280</v>
      </c>
      <c r="F25" s="28">
        <v>1078</v>
      </c>
      <c r="G25" s="30"/>
      <c r="H25" s="25">
        <v>3</v>
      </c>
      <c r="I25" s="25">
        <v>13</v>
      </c>
      <c r="J25" s="25"/>
      <c r="K25" s="25">
        <v>17</v>
      </c>
      <c r="L25" s="25"/>
      <c r="M25" s="25"/>
      <c r="N25" s="25"/>
      <c r="O25" s="25"/>
      <c r="P25" s="25"/>
      <c r="Q25" s="25"/>
      <c r="R25" s="25">
        <f t="shared" si="0"/>
        <v>3</v>
      </c>
      <c r="S25" s="25">
        <f t="shared" si="1"/>
        <v>117</v>
      </c>
      <c r="T25" s="16">
        <f t="shared" si="2"/>
        <v>3</v>
      </c>
      <c r="U25" s="26">
        <f t="shared" si="3"/>
        <v>13</v>
      </c>
    </row>
    <row r="26" spans="1:21" s="26" customFormat="1" ht="14.25">
      <c r="A26" s="21">
        <v>21</v>
      </c>
      <c r="B26" s="28" t="s">
        <v>102</v>
      </c>
      <c r="C26" s="28" t="s">
        <v>103</v>
      </c>
      <c r="D26" s="28" t="s">
        <v>57</v>
      </c>
      <c r="E26" s="29">
        <v>4153</v>
      </c>
      <c r="F26" s="28">
        <v>1155</v>
      </c>
      <c r="G26" s="30"/>
      <c r="H26" s="25"/>
      <c r="I26" s="25"/>
      <c r="J26" s="25"/>
      <c r="K26" s="25">
        <v>6</v>
      </c>
      <c r="L26" s="25"/>
      <c r="M26" s="25">
        <v>1</v>
      </c>
      <c r="N26" s="25"/>
      <c r="O26" s="25"/>
      <c r="P26" s="25"/>
      <c r="Q26" s="25"/>
      <c r="R26" s="25">
        <f t="shared" si="0"/>
        <v>2</v>
      </c>
      <c r="S26" s="25">
        <f t="shared" si="1"/>
        <v>119</v>
      </c>
      <c r="T26" s="16">
        <f t="shared" si="2"/>
        <v>1</v>
      </c>
      <c r="U26" s="26">
        <f t="shared" si="3"/>
        <v>6</v>
      </c>
    </row>
    <row r="27" spans="1:21" s="26" customFormat="1" ht="14.25">
      <c r="A27" s="21">
        <v>22</v>
      </c>
      <c r="B27" s="22" t="s">
        <v>64</v>
      </c>
      <c r="C27" s="22" t="s">
        <v>136</v>
      </c>
      <c r="D27" s="22" t="s">
        <v>57</v>
      </c>
      <c r="E27" s="23">
        <v>4086</v>
      </c>
      <c r="F27" s="22">
        <v>1155</v>
      </c>
      <c r="G27" s="30"/>
      <c r="H27" s="25"/>
      <c r="I27" s="25"/>
      <c r="J27" s="25"/>
      <c r="K27" s="25">
        <v>4</v>
      </c>
      <c r="L27" s="25"/>
      <c r="M27" s="25">
        <v>3</v>
      </c>
      <c r="N27" s="25"/>
      <c r="O27" s="25"/>
      <c r="P27" s="25"/>
      <c r="Q27" s="25"/>
      <c r="R27" s="25">
        <f t="shared" si="0"/>
        <v>2</v>
      </c>
      <c r="S27" s="25">
        <f t="shared" si="1"/>
        <v>119</v>
      </c>
      <c r="T27" s="16">
        <f t="shared" si="2"/>
        <v>3</v>
      </c>
      <c r="U27" s="26">
        <f t="shared" si="3"/>
        <v>4</v>
      </c>
    </row>
    <row r="28" spans="1:21" s="26" customFormat="1" ht="14.25">
      <c r="A28" s="21">
        <v>23</v>
      </c>
      <c r="B28" s="22" t="s">
        <v>89</v>
      </c>
      <c r="C28" s="22" t="s">
        <v>35</v>
      </c>
      <c r="D28" s="28" t="s">
        <v>52</v>
      </c>
      <c r="E28" s="23">
        <v>150320</v>
      </c>
      <c r="F28" s="22">
        <v>1078</v>
      </c>
      <c r="G28" s="30"/>
      <c r="H28" s="25"/>
      <c r="I28" s="25"/>
      <c r="J28" s="25">
        <v>12</v>
      </c>
      <c r="K28" s="25">
        <v>18</v>
      </c>
      <c r="L28" s="25">
        <v>8</v>
      </c>
      <c r="M28" s="25"/>
      <c r="N28" s="25"/>
      <c r="O28" s="25"/>
      <c r="P28" s="25"/>
      <c r="Q28" s="25"/>
      <c r="R28" s="25">
        <f t="shared" si="0"/>
        <v>3</v>
      </c>
      <c r="S28" s="25">
        <f t="shared" si="1"/>
        <v>122</v>
      </c>
      <c r="T28" s="16">
        <f t="shared" si="2"/>
        <v>8</v>
      </c>
      <c r="U28" s="26">
        <f t="shared" si="3"/>
        <v>12</v>
      </c>
    </row>
    <row r="29" spans="1:21" s="26" customFormat="1" ht="14.25">
      <c r="A29" s="21">
        <v>24</v>
      </c>
      <c r="B29" s="22" t="s">
        <v>143</v>
      </c>
      <c r="C29" s="22" t="s">
        <v>144</v>
      </c>
      <c r="D29" s="22" t="s">
        <v>68</v>
      </c>
      <c r="E29" s="23">
        <v>581</v>
      </c>
      <c r="F29" s="22">
        <v>1173</v>
      </c>
      <c r="G29" s="24"/>
      <c r="H29" s="25"/>
      <c r="I29" s="25"/>
      <c r="J29" s="25"/>
      <c r="K29" s="25">
        <v>10</v>
      </c>
      <c r="L29" s="25"/>
      <c r="M29" s="25"/>
      <c r="N29" s="25"/>
      <c r="O29" s="25"/>
      <c r="P29" s="25"/>
      <c r="Q29" s="25">
        <v>2</v>
      </c>
      <c r="R29" s="25">
        <f t="shared" si="0"/>
        <v>2</v>
      </c>
      <c r="S29" s="25">
        <f t="shared" si="1"/>
        <v>124</v>
      </c>
      <c r="T29" s="16">
        <f t="shared" si="2"/>
        <v>2</v>
      </c>
      <c r="U29" s="26">
        <f t="shared" si="3"/>
        <v>10</v>
      </c>
    </row>
    <row r="30" spans="1:21" s="26" customFormat="1" ht="14.25">
      <c r="A30" s="21">
        <v>25</v>
      </c>
      <c r="B30" s="28" t="s">
        <v>190</v>
      </c>
      <c r="C30" s="28" t="s">
        <v>162</v>
      </c>
      <c r="D30" s="28" t="s">
        <v>28</v>
      </c>
      <c r="E30" s="29">
        <v>947</v>
      </c>
      <c r="F30" s="28">
        <v>1059</v>
      </c>
      <c r="G30" s="30"/>
      <c r="H30" s="25"/>
      <c r="I30" s="25"/>
      <c r="J30" s="25"/>
      <c r="K30" s="25"/>
      <c r="L30" s="25"/>
      <c r="M30" s="25">
        <v>7</v>
      </c>
      <c r="N30" s="25">
        <v>6</v>
      </c>
      <c r="O30" s="25"/>
      <c r="P30" s="25"/>
      <c r="Q30" s="25"/>
      <c r="R30" s="25">
        <f t="shared" si="0"/>
        <v>2</v>
      </c>
      <c r="S30" s="25">
        <f t="shared" si="1"/>
        <v>125</v>
      </c>
      <c r="T30" s="16">
        <f t="shared" si="2"/>
        <v>6</v>
      </c>
      <c r="U30" s="26">
        <f t="shared" si="3"/>
        <v>7</v>
      </c>
    </row>
    <row r="31" spans="1:21" s="26" customFormat="1" ht="14.25">
      <c r="A31" s="21">
        <v>26</v>
      </c>
      <c r="B31" s="28" t="s">
        <v>41</v>
      </c>
      <c r="C31" s="28" t="s">
        <v>80</v>
      </c>
      <c r="D31" s="28" t="s">
        <v>28</v>
      </c>
      <c r="E31" s="29">
        <v>752</v>
      </c>
      <c r="F31" s="28">
        <v>1059</v>
      </c>
      <c r="G31" s="24"/>
      <c r="H31" s="25"/>
      <c r="I31" s="25"/>
      <c r="J31" s="25">
        <v>10</v>
      </c>
      <c r="K31" s="25"/>
      <c r="L31" s="25"/>
      <c r="M31" s="25"/>
      <c r="N31" s="25">
        <v>4</v>
      </c>
      <c r="O31" s="25"/>
      <c r="P31" s="25"/>
      <c r="Q31" s="25"/>
      <c r="R31" s="25">
        <f t="shared" si="0"/>
        <v>2</v>
      </c>
      <c r="S31" s="25">
        <f t="shared" si="1"/>
        <v>126</v>
      </c>
      <c r="T31" s="16">
        <f t="shared" si="2"/>
        <v>4</v>
      </c>
      <c r="U31" s="26">
        <f t="shared" si="3"/>
        <v>10</v>
      </c>
    </row>
    <row r="32" spans="1:21" s="26" customFormat="1" ht="14.25">
      <c r="A32" s="21">
        <v>27</v>
      </c>
      <c r="B32" s="28" t="s">
        <v>72</v>
      </c>
      <c r="C32" s="28" t="s">
        <v>73</v>
      </c>
      <c r="D32" s="28" t="s">
        <v>57</v>
      </c>
      <c r="E32" s="23">
        <v>4283</v>
      </c>
      <c r="F32" s="28">
        <v>1155</v>
      </c>
      <c r="G32" s="24"/>
      <c r="H32" s="25"/>
      <c r="I32" s="25">
        <v>6</v>
      </c>
      <c r="J32" s="25"/>
      <c r="K32" s="25"/>
      <c r="L32" s="25"/>
      <c r="M32" s="25">
        <v>8</v>
      </c>
      <c r="N32" s="25"/>
      <c r="O32" s="25"/>
      <c r="P32" s="25"/>
      <c r="Q32" s="25"/>
      <c r="R32" s="25">
        <f t="shared" si="0"/>
        <v>2</v>
      </c>
      <c r="S32" s="25">
        <f t="shared" si="1"/>
        <v>126</v>
      </c>
      <c r="T32" s="16">
        <f t="shared" si="2"/>
        <v>6</v>
      </c>
      <c r="U32" s="26">
        <f t="shared" si="3"/>
        <v>8</v>
      </c>
    </row>
    <row r="33" spans="1:21" s="26" customFormat="1" ht="14.25">
      <c r="A33" s="21">
        <v>28</v>
      </c>
      <c r="B33" s="22" t="s">
        <v>163</v>
      </c>
      <c r="C33" s="22" t="s">
        <v>65</v>
      </c>
      <c r="D33" s="22" t="s">
        <v>36</v>
      </c>
      <c r="E33" s="23">
        <v>23395</v>
      </c>
      <c r="F33" s="22">
        <v>1290</v>
      </c>
      <c r="G33" s="30"/>
      <c r="H33" s="25"/>
      <c r="I33" s="25"/>
      <c r="J33" s="25"/>
      <c r="K33" s="25"/>
      <c r="L33" s="25"/>
      <c r="M33" s="25">
        <v>11</v>
      </c>
      <c r="N33" s="25"/>
      <c r="O33" s="25"/>
      <c r="P33" s="25">
        <v>9</v>
      </c>
      <c r="Q33" s="25"/>
      <c r="R33" s="25">
        <f t="shared" si="0"/>
        <v>2</v>
      </c>
      <c r="S33" s="25">
        <f t="shared" si="1"/>
        <v>132</v>
      </c>
      <c r="T33" s="16">
        <f t="shared" si="2"/>
        <v>9</v>
      </c>
      <c r="U33" s="26">
        <f t="shared" si="3"/>
        <v>11</v>
      </c>
    </row>
    <row r="34" spans="1:21" s="26" customFormat="1" ht="14.25">
      <c r="A34" s="21">
        <v>29</v>
      </c>
      <c r="B34" s="28" t="s">
        <v>143</v>
      </c>
      <c r="C34" s="28" t="s">
        <v>152</v>
      </c>
      <c r="D34" s="22" t="s">
        <v>52</v>
      </c>
      <c r="E34" s="29">
        <v>179842</v>
      </c>
      <c r="F34" s="28">
        <v>1078</v>
      </c>
      <c r="G34" s="30"/>
      <c r="H34" s="25"/>
      <c r="I34" s="25"/>
      <c r="J34" s="25"/>
      <c r="K34" s="25">
        <v>25</v>
      </c>
      <c r="L34" s="25"/>
      <c r="M34" s="25">
        <v>24</v>
      </c>
      <c r="N34" s="25">
        <v>15</v>
      </c>
      <c r="O34" s="25">
        <v>14</v>
      </c>
      <c r="P34" s="25"/>
      <c r="Q34" s="25"/>
      <c r="R34" s="25">
        <f t="shared" si="0"/>
        <v>4</v>
      </c>
      <c r="S34" s="25">
        <f t="shared" si="1"/>
        <v>134</v>
      </c>
      <c r="T34" s="16">
        <f t="shared" si="2"/>
        <v>14</v>
      </c>
      <c r="U34" s="26">
        <f t="shared" si="3"/>
        <v>15</v>
      </c>
    </row>
    <row r="35" spans="1:21" s="26" customFormat="1" ht="14.25">
      <c r="A35" s="21">
        <v>30</v>
      </c>
      <c r="B35" s="22" t="s">
        <v>87</v>
      </c>
      <c r="C35" s="22" t="s">
        <v>88</v>
      </c>
      <c r="D35" s="22" t="s">
        <v>57</v>
      </c>
      <c r="E35" s="23">
        <v>2007</v>
      </c>
      <c r="F35" s="22">
        <v>1155</v>
      </c>
      <c r="G35" s="30"/>
      <c r="H35" s="25"/>
      <c r="I35" s="25">
        <v>12</v>
      </c>
      <c r="J35" s="25"/>
      <c r="K35" s="25">
        <v>11</v>
      </c>
      <c r="L35" s="25"/>
      <c r="M35" s="25"/>
      <c r="N35" s="25"/>
      <c r="O35" s="25"/>
      <c r="P35" s="25"/>
      <c r="Q35" s="25"/>
      <c r="R35" s="25">
        <f t="shared" si="0"/>
        <v>2</v>
      </c>
      <c r="S35" s="25">
        <f t="shared" si="1"/>
        <v>135</v>
      </c>
      <c r="T35" s="16">
        <f t="shared" si="2"/>
        <v>11</v>
      </c>
      <c r="U35" s="26">
        <f t="shared" si="3"/>
        <v>12</v>
      </c>
    </row>
    <row r="36" spans="1:21" s="26" customFormat="1" ht="14.25">
      <c r="A36" s="21">
        <v>31</v>
      </c>
      <c r="B36" s="28" t="s">
        <v>85</v>
      </c>
      <c r="C36" s="28" t="s">
        <v>166</v>
      </c>
      <c r="D36" s="28" t="s">
        <v>34</v>
      </c>
      <c r="E36" s="28">
        <v>22544</v>
      </c>
      <c r="F36" s="28">
        <v>1116</v>
      </c>
      <c r="G36" s="30"/>
      <c r="H36" s="25"/>
      <c r="I36" s="25"/>
      <c r="J36" s="25"/>
      <c r="K36" s="25"/>
      <c r="L36" s="25"/>
      <c r="M36" s="25">
        <v>20</v>
      </c>
      <c r="N36" s="25">
        <v>14</v>
      </c>
      <c r="O36" s="25">
        <v>17</v>
      </c>
      <c r="P36" s="25"/>
      <c r="Q36" s="25"/>
      <c r="R36" s="25">
        <f t="shared" si="0"/>
        <v>3</v>
      </c>
      <c r="S36" s="25">
        <f t="shared" si="1"/>
        <v>135</v>
      </c>
      <c r="T36" s="16">
        <f t="shared" si="2"/>
        <v>14</v>
      </c>
      <c r="U36" s="26">
        <f t="shared" si="3"/>
        <v>17</v>
      </c>
    </row>
    <row r="37" spans="1:21" s="26" customFormat="1" ht="14.25">
      <c r="A37" s="21">
        <v>32</v>
      </c>
      <c r="B37" s="28" t="s">
        <v>91</v>
      </c>
      <c r="C37" s="28" t="s">
        <v>92</v>
      </c>
      <c r="D37" s="28" t="s">
        <v>68</v>
      </c>
      <c r="E37" s="29">
        <v>212</v>
      </c>
      <c r="F37" s="28">
        <v>1173</v>
      </c>
      <c r="G37" s="30"/>
      <c r="H37" s="25"/>
      <c r="I37" s="25"/>
      <c r="J37" s="25">
        <v>14</v>
      </c>
      <c r="K37" s="25"/>
      <c r="L37" s="25"/>
      <c r="M37" s="25"/>
      <c r="N37" s="25"/>
      <c r="O37" s="25"/>
      <c r="P37" s="25">
        <v>10</v>
      </c>
      <c r="Q37" s="25"/>
      <c r="R37" s="25">
        <f t="shared" si="0"/>
        <v>2</v>
      </c>
      <c r="S37" s="25">
        <f t="shared" si="1"/>
        <v>136</v>
      </c>
      <c r="T37" s="16">
        <f t="shared" si="2"/>
        <v>10</v>
      </c>
      <c r="U37" s="26">
        <f t="shared" si="3"/>
        <v>14</v>
      </c>
    </row>
    <row r="38" spans="1:21" s="26" customFormat="1" ht="14.25">
      <c r="A38" s="21">
        <v>33</v>
      </c>
      <c r="B38" s="22" t="s">
        <v>97</v>
      </c>
      <c r="C38" s="22" t="s">
        <v>98</v>
      </c>
      <c r="D38" s="33" t="s">
        <v>99</v>
      </c>
      <c r="E38" s="23">
        <v>327</v>
      </c>
      <c r="F38" s="22">
        <v>1050</v>
      </c>
      <c r="G38" s="30"/>
      <c r="H38" s="25"/>
      <c r="I38" s="25"/>
      <c r="J38" s="25">
        <v>17</v>
      </c>
      <c r="K38" s="25"/>
      <c r="L38" s="25"/>
      <c r="M38" s="25"/>
      <c r="N38" s="25"/>
      <c r="O38" s="25"/>
      <c r="P38" s="25">
        <v>11</v>
      </c>
      <c r="Q38" s="25"/>
      <c r="R38" s="25">
        <f aca="true" t="shared" si="4" ref="R38:R67">COUNTA(H38:Q38)</f>
        <v>2</v>
      </c>
      <c r="S38" s="25">
        <f aca="true" t="shared" si="5" ref="S38:S67">SUM(H38:Q38)+(U$2-R38)*U$5</f>
        <v>140</v>
      </c>
      <c r="T38" s="16">
        <f aca="true" t="shared" si="6" ref="T38:T67">SMALL(H38:Q38,1)</f>
        <v>11</v>
      </c>
      <c r="U38" s="26">
        <f aca="true" t="shared" si="7" ref="U38:U67">SMALL(H38:Q38,2)</f>
        <v>17</v>
      </c>
    </row>
    <row r="39" spans="1:21" s="26" customFormat="1" ht="14.25">
      <c r="A39" s="21">
        <v>34</v>
      </c>
      <c r="B39" s="22" t="s">
        <v>41</v>
      </c>
      <c r="C39" s="22" t="s">
        <v>42</v>
      </c>
      <c r="D39" s="22" t="s">
        <v>28</v>
      </c>
      <c r="E39" s="23">
        <v>587</v>
      </c>
      <c r="F39" s="21">
        <v>1059</v>
      </c>
      <c r="G39" s="24"/>
      <c r="H39" s="25"/>
      <c r="I39" s="25"/>
      <c r="J39" s="25"/>
      <c r="K39" s="25"/>
      <c r="L39" s="25"/>
      <c r="M39" s="25"/>
      <c r="N39" s="25">
        <v>1</v>
      </c>
      <c r="O39" s="25"/>
      <c r="P39" s="25"/>
      <c r="Q39" s="25"/>
      <c r="R39" s="25">
        <f t="shared" si="4"/>
        <v>1</v>
      </c>
      <c r="S39" s="25">
        <f t="shared" si="5"/>
        <v>141</v>
      </c>
      <c r="T39" s="16">
        <f t="shared" si="6"/>
        <v>1</v>
      </c>
      <c r="U39" s="26" t="e">
        <f t="shared" si="7"/>
        <v>#NUM!</v>
      </c>
    </row>
    <row r="40" spans="1:21" s="26" customFormat="1" ht="14.25">
      <c r="A40" s="21">
        <v>35</v>
      </c>
      <c r="B40" s="27" t="s">
        <v>55</v>
      </c>
      <c r="C40" s="28" t="s">
        <v>56</v>
      </c>
      <c r="D40" s="22" t="s">
        <v>57</v>
      </c>
      <c r="E40" s="29">
        <v>4653</v>
      </c>
      <c r="F40" s="28">
        <v>1155</v>
      </c>
      <c r="G40" s="30"/>
      <c r="H40" s="25">
        <v>1</v>
      </c>
      <c r="I40" s="25"/>
      <c r="J40" s="25"/>
      <c r="K40" s="25"/>
      <c r="L40" s="25"/>
      <c r="M40" s="25"/>
      <c r="N40" s="25"/>
      <c r="O40" s="25"/>
      <c r="P40" s="25"/>
      <c r="Q40" s="25"/>
      <c r="R40" s="25">
        <f t="shared" si="4"/>
        <v>1</v>
      </c>
      <c r="S40" s="25">
        <f t="shared" si="5"/>
        <v>141</v>
      </c>
      <c r="T40" s="16">
        <f t="shared" si="6"/>
        <v>1</v>
      </c>
      <c r="U40" s="26" t="e">
        <f t="shared" si="7"/>
        <v>#NUM!</v>
      </c>
    </row>
    <row r="41" spans="1:21" s="26" customFormat="1" ht="14.25">
      <c r="A41" s="21">
        <v>36</v>
      </c>
      <c r="B41" s="22" t="s">
        <v>122</v>
      </c>
      <c r="C41" s="22" t="s">
        <v>123</v>
      </c>
      <c r="D41" s="21" t="s">
        <v>57</v>
      </c>
      <c r="E41" s="23">
        <v>4256</v>
      </c>
      <c r="F41" s="22">
        <v>1155</v>
      </c>
      <c r="G41" s="30"/>
      <c r="H41" s="25"/>
      <c r="I41" s="25"/>
      <c r="J41" s="25"/>
      <c r="K41" s="25">
        <v>1</v>
      </c>
      <c r="L41" s="25"/>
      <c r="M41" s="25"/>
      <c r="N41" s="25"/>
      <c r="O41" s="25"/>
      <c r="P41" s="25"/>
      <c r="Q41" s="25"/>
      <c r="R41" s="25">
        <f t="shared" si="4"/>
        <v>1</v>
      </c>
      <c r="S41" s="25">
        <f t="shared" si="5"/>
        <v>141</v>
      </c>
      <c r="T41" s="16">
        <f t="shared" si="6"/>
        <v>1</v>
      </c>
      <c r="U41" s="26" t="e">
        <f t="shared" si="7"/>
        <v>#NUM!</v>
      </c>
    </row>
    <row r="42" spans="1:21" s="26" customFormat="1" ht="14.25">
      <c r="A42" s="21">
        <v>37</v>
      </c>
      <c r="B42" s="28" t="s">
        <v>58</v>
      </c>
      <c r="C42" s="28" t="s">
        <v>59</v>
      </c>
      <c r="D42" s="28" t="s">
        <v>28</v>
      </c>
      <c r="E42" s="29">
        <v>587</v>
      </c>
      <c r="F42" s="28">
        <v>1059</v>
      </c>
      <c r="G42" s="30"/>
      <c r="H42" s="25"/>
      <c r="I42" s="25"/>
      <c r="J42" s="25">
        <v>1</v>
      </c>
      <c r="K42" s="25"/>
      <c r="L42" s="25"/>
      <c r="M42" s="25"/>
      <c r="N42" s="25"/>
      <c r="O42" s="25"/>
      <c r="P42" s="25"/>
      <c r="Q42" s="25"/>
      <c r="R42" s="25">
        <f t="shared" si="4"/>
        <v>1</v>
      </c>
      <c r="S42" s="25">
        <f t="shared" si="5"/>
        <v>141</v>
      </c>
      <c r="T42" s="16">
        <f t="shared" si="6"/>
        <v>1</v>
      </c>
      <c r="U42" s="26" t="e">
        <f t="shared" si="7"/>
        <v>#NUM!</v>
      </c>
    </row>
    <row r="43" spans="1:21" s="26" customFormat="1" ht="14.25">
      <c r="A43" s="21">
        <v>38</v>
      </c>
      <c r="B43" s="22" t="s">
        <v>168</v>
      </c>
      <c r="C43" s="22" t="s">
        <v>169</v>
      </c>
      <c r="D43" s="21" t="s">
        <v>209</v>
      </c>
      <c r="E43" s="23">
        <v>103</v>
      </c>
      <c r="F43" s="22">
        <v>1175</v>
      </c>
      <c r="G43" s="30"/>
      <c r="H43" s="25"/>
      <c r="I43" s="25"/>
      <c r="J43" s="25"/>
      <c r="K43" s="25"/>
      <c r="L43" s="25"/>
      <c r="M43" s="25">
        <v>27</v>
      </c>
      <c r="N43" s="25"/>
      <c r="O43" s="25"/>
      <c r="P43" s="25">
        <v>2</v>
      </c>
      <c r="Q43" s="25"/>
      <c r="R43" s="25">
        <f t="shared" si="4"/>
        <v>2</v>
      </c>
      <c r="S43" s="25">
        <f t="shared" si="5"/>
        <v>141</v>
      </c>
      <c r="T43" s="16">
        <f t="shared" si="6"/>
        <v>2</v>
      </c>
      <c r="U43" s="26">
        <f t="shared" si="7"/>
        <v>27</v>
      </c>
    </row>
    <row r="44" spans="1:21" s="26" customFormat="1" ht="14.25">
      <c r="A44" s="21">
        <v>39</v>
      </c>
      <c r="B44" s="28" t="s">
        <v>85</v>
      </c>
      <c r="C44" s="28" t="s">
        <v>86</v>
      </c>
      <c r="D44" s="28" t="s">
        <v>28</v>
      </c>
      <c r="E44" s="29">
        <v>946</v>
      </c>
      <c r="F44" s="28">
        <v>1059</v>
      </c>
      <c r="G44" s="30"/>
      <c r="H44" s="25"/>
      <c r="I44" s="25">
        <v>11</v>
      </c>
      <c r="J44" s="25"/>
      <c r="K44" s="25"/>
      <c r="L44" s="25"/>
      <c r="M44" s="25"/>
      <c r="N44" s="25">
        <v>18</v>
      </c>
      <c r="O44" s="25"/>
      <c r="P44" s="25"/>
      <c r="Q44" s="25"/>
      <c r="R44" s="25">
        <f t="shared" si="4"/>
        <v>2</v>
      </c>
      <c r="S44" s="25">
        <f t="shared" si="5"/>
        <v>141</v>
      </c>
      <c r="T44" s="16">
        <f t="shared" si="6"/>
        <v>11</v>
      </c>
      <c r="U44" s="26">
        <f t="shared" si="7"/>
        <v>18</v>
      </c>
    </row>
    <row r="45" spans="1:21" s="26" customFormat="1" ht="14.25">
      <c r="A45" s="21">
        <v>40</v>
      </c>
      <c r="B45" s="22" t="s">
        <v>81</v>
      </c>
      <c r="C45" s="22" t="s">
        <v>82</v>
      </c>
      <c r="D45" s="22" t="s">
        <v>28</v>
      </c>
      <c r="E45" s="23">
        <v>945</v>
      </c>
      <c r="F45" s="21">
        <v>1059</v>
      </c>
      <c r="G45" s="24"/>
      <c r="H45" s="25"/>
      <c r="I45" s="25">
        <v>16</v>
      </c>
      <c r="J45" s="25">
        <v>13</v>
      </c>
      <c r="K45" s="25"/>
      <c r="L45" s="25"/>
      <c r="M45" s="25"/>
      <c r="N45" s="25"/>
      <c r="O45" s="25"/>
      <c r="P45" s="25"/>
      <c r="Q45" s="25"/>
      <c r="R45" s="25">
        <f t="shared" si="4"/>
        <v>2</v>
      </c>
      <c r="S45" s="25">
        <f t="shared" si="5"/>
        <v>141</v>
      </c>
      <c r="T45" s="16">
        <f t="shared" si="6"/>
        <v>13</v>
      </c>
      <c r="U45" s="26">
        <f t="shared" si="7"/>
        <v>16</v>
      </c>
    </row>
    <row r="46" spans="1:21" s="26" customFormat="1" ht="14.25">
      <c r="A46" s="21">
        <v>41</v>
      </c>
      <c r="B46" s="28" t="s">
        <v>90</v>
      </c>
      <c r="C46" s="28" t="s">
        <v>134</v>
      </c>
      <c r="D46" s="22" t="s">
        <v>57</v>
      </c>
      <c r="E46" s="29">
        <v>4165</v>
      </c>
      <c r="F46" s="28">
        <v>1155</v>
      </c>
      <c r="G46" s="30"/>
      <c r="H46" s="25"/>
      <c r="I46" s="25"/>
      <c r="J46" s="25"/>
      <c r="K46" s="25">
        <v>2</v>
      </c>
      <c r="L46" s="25"/>
      <c r="M46" s="25"/>
      <c r="N46" s="25"/>
      <c r="O46" s="25"/>
      <c r="P46" s="25"/>
      <c r="Q46" s="25"/>
      <c r="R46" s="25">
        <f t="shared" si="4"/>
        <v>1</v>
      </c>
      <c r="S46" s="25">
        <f t="shared" si="5"/>
        <v>142</v>
      </c>
      <c r="T46" s="16">
        <f t="shared" si="6"/>
        <v>2</v>
      </c>
      <c r="U46" s="26" t="e">
        <f t="shared" si="7"/>
        <v>#NUM!</v>
      </c>
    </row>
    <row r="47" spans="1:21" s="26" customFormat="1" ht="14.25">
      <c r="A47" s="21">
        <v>42</v>
      </c>
      <c r="B47" s="28" t="s">
        <v>150</v>
      </c>
      <c r="C47" s="28" t="s">
        <v>191</v>
      </c>
      <c r="D47" s="28" t="s">
        <v>57</v>
      </c>
      <c r="E47" s="29">
        <v>4537</v>
      </c>
      <c r="F47" s="28">
        <v>1155</v>
      </c>
      <c r="G47" s="30"/>
      <c r="H47" s="25"/>
      <c r="I47" s="25"/>
      <c r="J47" s="25"/>
      <c r="K47" s="25"/>
      <c r="L47" s="25"/>
      <c r="M47" s="25"/>
      <c r="N47" s="25">
        <v>3</v>
      </c>
      <c r="O47" s="25"/>
      <c r="P47" s="25"/>
      <c r="Q47" s="25"/>
      <c r="R47" s="25">
        <f t="shared" si="4"/>
        <v>1</v>
      </c>
      <c r="S47" s="25">
        <f t="shared" si="5"/>
        <v>143</v>
      </c>
      <c r="T47" s="16">
        <f t="shared" si="6"/>
        <v>3</v>
      </c>
      <c r="U47" s="26" t="e">
        <f t="shared" si="7"/>
        <v>#NUM!</v>
      </c>
    </row>
    <row r="48" spans="1:21" s="26" customFormat="1" ht="14.25">
      <c r="A48" s="21">
        <v>43</v>
      </c>
      <c r="B48" s="22" t="s">
        <v>102</v>
      </c>
      <c r="C48" s="22" t="s">
        <v>135</v>
      </c>
      <c r="D48" s="22" t="s">
        <v>57</v>
      </c>
      <c r="E48" s="23">
        <v>4446</v>
      </c>
      <c r="F48" s="22">
        <v>1155</v>
      </c>
      <c r="G48" s="24"/>
      <c r="H48" s="25"/>
      <c r="I48" s="25"/>
      <c r="J48" s="25"/>
      <c r="K48" s="25">
        <v>3</v>
      </c>
      <c r="L48" s="25"/>
      <c r="M48" s="25"/>
      <c r="N48" s="25"/>
      <c r="O48" s="25"/>
      <c r="P48" s="25"/>
      <c r="Q48" s="25"/>
      <c r="R48" s="25">
        <f t="shared" si="4"/>
        <v>1</v>
      </c>
      <c r="S48" s="25">
        <f t="shared" si="5"/>
        <v>143</v>
      </c>
      <c r="T48" s="16">
        <f t="shared" si="6"/>
        <v>3</v>
      </c>
      <c r="U48" s="26" t="e">
        <f t="shared" si="7"/>
        <v>#NUM!</v>
      </c>
    </row>
    <row r="49" spans="1:21" s="26" customFormat="1" ht="14.25">
      <c r="A49" s="21">
        <v>44</v>
      </c>
      <c r="B49" s="28" t="s">
        <v>210</v>
      </c>
      <c r="C49" s="28" t="s">
        <v>211</v>
      </c>
      <c r="D49" s="28" t="s">
        <v>142</v>
      </c>
      <c r="E49" s="28">
        <v>480</v>
      </c>
      <c r="F49" s="28">
        <v>1173</v>
      </c>
      <c r="G49" s="24"/>
      <c r="H49" s="25"/>
      <c r="I49" s="25"/>
      <c r="J49" s="25"/>
      <c r="K49" s="25"/>
      <c r="L49" s="25"/>
      <c r="M49" s="25"/>
      <c r="N49" s="25"/>
      <c r="O49" s="25"/>
      <c r="P49" s="25">
        <v>4</v>
      </c>
      <c r="Q49" s="25"/>
      <c r="R49" s="25">
        <f t="shared" si="4"/>
        <v>1</v>
      </c>
      <c r="S49" s="25">
        <f t="shared" si="5"/>
        <v>144</v>
      </c>
      <c r="T49" s="16">
        <f t="shared" si="6"/>
        <v>4</v>
      </c>
      <c r="U49" s="26" t="e">
        <f t="shared" si="7"/>
        <v>#NUM!</v>
      </c>
    </row>
    <row r="50" spans="1:21" s="26" customFormat="1" ht="14.25">
      <c r="A50" s="21">
        <v>45</v>
      </c>
      <c r="B50" s="28" t="s">
        <v>72</v>
      </c>
      <c r="C50" s="28" t="s">
        <v>139</v>
      </c>
      <c r="D50" s="28" t="s">
        <v>57</v>
      </c>
      <c r="E50" s="28">
        <v>4416</v>
      </c>
      <c r="F50" s="28">
        <v>1155</v>
      </c>
      <c r="G50" s="30"/>
      <c r="H50" s="25"/>
      <c r="I50" s="25"/>
      <c r="J50" s="25"/>
      <c r="K50" s="25">
        <v>6</v>
      </c>
      <c r="L50" s="25"/>
      <c r="M50" s="25"/>
      <c r="N50" s="25"/>
      <c r="O50" s="25"/>
      <c r="P50" s="25"/>
      <c r="Q50" s="25"/>
      <c r="R50" s="25">
        <f t="shared" si="4"/>
        <v>1</v>
      </c>
      <c r="S50" s="25">
        <f t="shared" si="5"/>
        <v>146</v>
      </c>
      <c r="T50" s="16">
        <f t="shared" si="6"/>
        <v>6</v>
      </c>
      <c r="U50" s="26" t="e">
        <f t="shared" si="7"/>
        <v>#NUM!</v>
      </c>
    </row>
    <row r="51" spans="1:21" s="26" customFormat="1" ht="14.25">
      <c r="A51" s="21">
        <v>46</v>
      </c>
      <c r="B51" s="22" t="s">
        <v>74</v>
      </c>
      <c r="C51" s="22" t="s">
        <v>75</v>
      </c>
      <c r="D51" s="22" t="s">
        <v>68</v>
      </c>
      <c r="E51" s="23">
        <v>233</v>
      </c>
      <c r="F51" s="22">
        <v>1173</v>
      </c>
      <c r="G51" s="30"/>
      <c r="H51" s="25"/>
      <c r="I51" s="25"/>
      <c r="J51" s="25">
        <v>8</v>
      </c>
      <c r="K51" s="25"/>
      <c r="L51" s="25"/>
      <c r="M51" s="25"/>
      <c r="N51" s="25"/>
      <c r="O51" s="25"/>
      <c r="P51" s="25"/>
      <c r="Q51" s="25"/>
      <c r="R51" s="25">
        <f t="shared" si="4"/>
        <v>1</v>
      </c>
      <c r="S51" s="25">
        <f t="shared" si="5"/>
        <v>148</v>
      </c>
      <c r="T51" s="16">
        <f t="shared" si="6"/>
        <v>8</v>
      </c>
      <c r="U51" s="26" t="e">
        <f t="shared" si="7"/>
        <v>#NUM!</v>
      </c>
    </row>
    <row r="52" spans="1:21" s="26" customFormat="1" ht="14.25">
      <c r="A52" s="21">
        <v>47</v>
      </c>
      <c r="B52" s="28" t="s">
        <v>140</v>
      </c>
      <c r="C52" s="28" t="s">
        <v>141</v>
      </c>
      <c r="D52" s="28" t="s">
        <v>142</v>
      </c>
      <c r="E52" s="28">
        <v>745</v>
      </c>
      <c r="F52" s="28">
        <v>1173</v>
      </c>
      <c r="G52" s="30"/>
      <c r="H52" s="25"/>
      <c r="I52" s="25"/>
      <c r="J52" s="25"/>
      <c r="K52" s="25">
        <v>8</v>
      </c>
      <c r="L52" s="25"/>
      <c r="M52" s="25"/>
      <c r="N52" s="25"/>
      <c r="O52" s="25"/>
      <c r="P52" s="25"/>
      <c r="Q52" s="25"/>
      <c r="R52" s="25">
        <f t="shared" si="4"/>
        <v>1</v>
      </c>
      <c r="S52" s="25">
        <f t="shared" si="5"/>
        <v>148</v>
      </c>
      <c r="T52" s="16">
        <f t="shared" si="6"/>
        <v>8</v>
      </c>
      <c r="U52" s="26" t="e">
        <f t="shared" si="7"/>
        <v>#NUM!</v>
      </c>
    </row>
    <row r="53" spans="1:21" s="26" customFormat="1" ht="14.25">
      <c r="A53" s="21">
        <v>48</v>
      </c>
      <c r="B53" s="22" t="s">
        <v>78</v>
      </c>
      <c r="C53" s="22" t="s">
        <v>79</v>
      </c>
      <c r="D53" s="22" t="s">
        <v>28</v>
      </c>
      <c r="E53" s="23">
        <v>752</v>
      </c>
      <c r="F53" s="22">
        <v>1059</v>
      </c>
      <c r="G53" s="24"/>
      <c r="H53" s="25"/>
      <c r="I53" s="25">
        <v>10</v>
      </c>
      <c r="J53" s="25"/>
      <c r="K53" s="25"/>
      <c r="L53" s="25"/>
      <c r="M53" s="25"/>
      <c r="N53" s="25"/>
      <c r="O53" s="25"/>
      <c r="P53" s="25"/>
      <c r="Q53" s="25"/>
      <c r="R53" s="25">
        <f t="shared" si="4"/>
        <v>1</v>
      </c>
      <c r="S53" s="25">
        <f t="shared" si="5"/>
        <v>150</v>
      </c>
      <c r="T53" s="16">
        <f t="shared" si="6"/>
        <v>10</v>
      </c>
      <c r="U53" s="26" t="e">
        <f t="shared" si="7"/>
        <v>#NUM!</v>
      </c>
    </row>
    <row r="54" spans="1:21" s="26" customFormat="1" ht="14.25">
      <c r="A54" s="21">
        <v>49</v>
      </c>
      <c r="B54" s="28" t="s">
        <v>201</v>
      </c>
      <c r="C54" s="28" t="s">
        <v>65</v>
      </c>
      <c r="D54" s="28" t="s">
        <v>202</v>
      </c>
      <c r="E54" s="29">
        <v>29343</v>
      </c>
      <c r="F54" s="28">
        <v>1101</v>
      </c>
      <c r="G54" s="30"/>
      <c r="H54" s="25"/>
      <c r="I54" s="25"/>
      <c r="J54" s="25"/>
      <c r="K54" s="25"/>
      <c r="L54" s="25"/>
      <c r="M54" s="25"/>
      <c r="N54" s="25"/>
      <c r="O54" s="25">
        <v>10</v>
      </c>
      <c r="P54" s="25"/>
      <c r="Q54" s="25"/>
      <c r="R54" s="25">
        <f t="shared" si="4"/>
        <v>1</v>
      </c>
      <c r="S54" s="25">
        <f t="shared" si="5"/>
        <v>150</v>
      </c>
      <c r="T54" s="16">
        <f t="shared" si="6"/>
        <v>10</v>
      </c>
      <c r="U54" s="26" t="e">
        <f t="shared" si="7"/>
        <v>#NUM!</v>
      </c>
    </row>
    <row r="55" spans="1:21" s="26" customFormat="1" ht="14.25">
      <c r="A55" s="21">
        <v>50</v>
      </c>
      <c r="B55" s="22" t="s">
        <v>89</v>
      </c>
      <c r="C55" s="22" t="s">
        <v>164</v>
      </c>
      <c r="D55" s="22" t="s">
        <v>68</v>
      </c>
      <c r="E55" s="23">
        <v>451</v>
      </c>
      <c r="F55" s="22">
        <v>1173</v>
      </c>
      <c r="G55" s="24"/>
      <c r="H55" s="25"/>
      <c r="I55" s="25"/>
      <c r="J55" s="25"/>
      <c r="K55" s="25"/>
      <c r="L55" s="25"/>
      <c r="M55" s="25">
        <v>12</v>
      </c>
      <c r="N55" s="25"/>
      <c r="O55" s="25"/>
      <c r="P55" s="25"/>
      <c r="Q55" s="25"/>
      <c r="R55" s="25">
        <f t="shared" si="4"/>
        <v>1</v>
      </c>
      <c r="S55" s="25">
        <f t="shared" si="5"/>
        <v>152</v>
      </c>
      <c r="T55" s="16">
        <f t="shared" si="6"/>
        <v>12</v>
      </c>
      <c r="U55" s="26" t="e">
        <f t="shared" si="7"/>
        <v>#NUM!</v>
      </c>
    </row>
    <row r="56" spans="1:21" s="26" customFormat="1" ht="14.25">
      <c r="A56" s="21">
        <v>51</v>
      </c>
      <c r="B56" s="22" t="s">
        <v>29</v>
      </c>
      <c r="C56" s="22" t="s">
        <v>30</v>
      </c>
      <c r="D56" s="22" t="s">
        <v>31</v>
      </c>
      <c r="E56" s="23">
        <v>212</v>
      </c>
      <c r="F56" s="22">
        <v>1089</v>
      </c>
      <c r="G56" s="30"/>
      <c r="H56" s="25"/>
      <c r="I56" s="25"/>
      <c r="J56" s="25"/>
      <c r="K56" s="25">
        <v>27</v>
      </c>
      <c r="L56" s="25"/>
      <c r="M56" s="25"/>
      <c r="N56" s="25"/>
      <c r="O56" s="25">
        <v>15</v>
      </c>
      <c r="P56" s="25"/>
      <c r="Q56" s="25"/>
      <c r="R56" s="25">
        <f t="shared" si="4"/>
        <v>2</v>
      </c>
      <c r="S56" s="25">
        <f t="shared" si="5"/>
        <v>154</v>
      </c>
      <c r="T56" s="16">
        <f t="shared" si="6"/>
        <v>15</v>
      </c>
      <c r="U56" s="26">
        <f t="shared" si="7"/>
        <v>27</v>
      </c>
    </row>
    <row r="57" spans="1:21" s="26" customFormat="1" ht="14.25">
      <c r="A57" s="21">
        <v>52</v>
      </c>
      <c r="B57" s="21" t="s">
        <v>72</v>
      </c>
      <c r="C57" s="21" t="s">
        <v>93</v>
      </c>
      <c r="D57" s="21" t="s">
        <v>68</v>
      </c>
      <c r="E57" s="21">
        <v>520</v>
      </c>
      <c r="F57" s="21">
        <v>1173</v>
      </c>
      <c r="G57" s="24"/>
      <c r="H57" s="25"/>
      <c r="I57" s="25"/>
      <c r="J57" s="25">
        <v>15</v>
      </c>
      <c r="K57" s="25"/>
      <c r="L57" s="25"/>
      <c r="M57" s="25"/>
      <c r="N57" s="25"/>
      <c r="O57" s="25"/>
      <c r="P57" s="25"/>
      <c r="Q57" s="25"/>
      <c r="R57" s="25">
        <f t="shared" si="4"/>
        <v>1</v>
      </c>
      <c r="S57" s="25">
        <f t="shared" si="5"/>
        <v>155</v>
      </c>
      <c r="T57" s="16">
        <f t="shared" si="6"/>
        <v>15</v>
      </c>
      <c r="U57" s="26" t="e">
        <f t="shared" si="7"/>
        <v>#NUM!</v>
      </c>
    </row>
    <row r="58" spans="1:21" s="26" customFormat="1" ht="14.25">
      <c r="A58" s="21">
        <v>53</v>
      </c>
      <c r="B58" s="22" t="s">
        <v>146</v>
      </c>
      <c r="C58" s="22" t="s">
        <v>147</v>
      </c>
      <c r="D58" s="28" t="s">
        <v>52</v>
      </c>
      <c r="E58" s="23">
        <v>127733</v>
      </c>
      <c r="F58" s="22">
        <v>1078</v>
      </c>
      <c r="G58" s="30"/>
      <c r="H58" s="25"/>
      <c r="I58" s="25"/>
      <c r="J58" s="25"/>
      <c r="K58" s="25">
        <v>16</v>
      </c>
      <c r="L58" s="25"/>
      <c r="M58" s="25"/>
      <c r="N58" s="25"/>
      <c r="O58" s="25"/>
      <c r="P58" s="25"/>
      <c r="Q58" s="25"/>
      <c r="R58" s="25">
        <f t="shared" si="4"/>
        <v>1</v>
      </c>
      <c r="S58" s="25">
        <f t="shared" si="5"/>
        <v>156</v>
      </c>
      <c r="T58" s="16">
        <f t="shared" si="6"/>
        <v>16</v>
      </c>
      <c r="U58" s="26" t="e">
        <f t="shared" si="7"/>
        <v>#NUM!</v>
      </c>
    </row>
    <row r="59" spans="1:21" s="26" customFormat="1" ht="14.25">
      <c r="A59" s="21">
        <v>54</v>
      </c>
      <c r="B59" s="22" t="s">
        <v>120</v>
      </c>
      <c r="C59" s="22" t="s">
        <v>164</v>
      </c>
      <c r="D59" s="28" t="s">
        <v>52</v>
      </c>
      <c r="E59" s="23">
        <v>139505</v>
      </c>
      <c r="F59" s="28">
        <v>1078</v>
      </c>
      <c r="G59" s="30"/>
      <c r="H59" s="25"/>
      <c r="I59" s="25"/>
      <c r="J59" s="25"/>
      <c r="K59" s="25"/>
      <c r="L59" s="25"/>
      <c r="M59" s="25">
        <v>17</v>
      </c>
      <c r="N59" s="25"/>
      <c r="O59" s="25"/>
      <c r="P59" s="25"/>
      <c r="Q59" s="25"/>
      <c r="R59" s="25">
        <f t="shared" si="4"/>
        <v>1</v>
      </c>
      <c r="S59" s="25">
        <f t="shared" si="5"/>
        <v>157</v>
      </c>
      <c r="T59" s="16">
        <f t="shared" si="6"/>
        <v>17</v>
      </c>
      <c r="U59" s="26" t="e">
        <f t="shared" si="7"/>
        <v>#NUM!</v>
      </c>
    </row>
    <row r="60" spans="1:21" s="26" customFormat="1" ht="14.25">
      <c r="A60" s="21">
        <v>55</v>
      </c>
      <c r="B60" s="22" t="s">
        <v>102</v>
      </c>
      <c r="C60" s="22" t="s">
        <v>203</v>
      </c>
      <c r="D60" s="28" t="s">
        <v>57</v>
      </c>
      <c r="E60" s="23">
        <v>3421</v>
      </c>
      <c r="F60" s="22">
        <v>1155</v>
      </c>
      <c r="G60" s="24"/>
      <c r="H60" s="25"/>
      <c r="I60" s="40">
        <v>17</v>
      </c>
      <c r="J60" s="25"/>
      <c r="K60" s="25"/>
      <c r="L60" s="25"/>
      <c r="M60" s="25"/>
      <c r="N60" s="25"/>
      <c r="O60" s="25"/>
      <c r="P60" s="25"/>
      <c r="Q60" s="25"/>
      <c r="R60" s="25">
        <f t="shared" si="4"/>
        <v>1</v>
      </c>
      <c r="S60" s="25">
        <f t="shared" si="5"/>
        <v>157</v>
      </c>
      <c r="T60" s="16">
        <f t="shared" si="6"/>
        <v>17</v>
      </c>
      <c r="U60" s="26" t="e">
        <f t="shared" si="7"/>
        <v>#NUM!</v>
      </c>
    </row>
    <row r="61" spans="1:21" s="26" customFormat="1" ht="14.25">
      <c r="A61" s="21">
        <v>56</v>
      </c>
      <c r="B61" s="28" t="s">
        <v>66</v>
      </c>
      <c r="C61" s="28" t="s">
        <v>165</v>
      </c>
      <c r="D61" s="28" t="s">
        <v>52</v>
      </c>
      <c r="E61" s="29">
        <v>137831</v>
      </c>
      <c r="F61" s="28">
        <v>1078</v>
      </c>
      <c r="G61" s="30"/>
      <c r="H61" s="25"/>
      <c r="I61" s="25"/>
      <c r="J61" s="25"/>
      <c r="K61" s="25"/>
      <c r="L61" s="25"/>
      <c r="M61" s="25">
        <v>19</v>
      </c>
      <c r="N61" s="25"/>
      <c r="O61" s="25"/>
      <c r="P61" s="25"/>
      <c r="Q61" s="25"/>
      <c r="R61" s="25">
        <f t="shared" si="4"/>
        <v>1</v>
      </c>
      <c r="S61" s="25">
        <f t="shared" si="5"/>
        <v>159</v>
      </c>
      <c r="T61" s="16">
        <f t="shared" si="6"/>
        <v>19</v>
      </c>
      <c r="U61" s="26" t="e">
        <f t="shared" si="7"/>
        <v>#NUM!</v>
      </c>
    </row>
    <row r="62" spans="1:21" s="26" customFormat="1" ht="14.25">
      <c r="A62" s="21">
        <v>57</v>
      </c>
      <c r="B62" s="22" t="s">
        <v>148</v>
      </c>
      <c r="C62" s="22" t="s">
        <v>149</v>
      </c>
      <c r="D62" s="28" t="s">
        <v>52</v>
      </c>
      <c r="E62" s="23">
        <v>123640</v>
      </c>
      <c r="F62" s="22">
        <v>1078</v>
      </c>
      <c r="G62" s="30"/>
      <c r="H62" s="25"/>
      <c r="I62" s="25"/>
      <c r="J62" s="25"/>
      <c r="K62" s="25">
        <v>19</v>
      </c>
      <c r="L62" s="25"/>
      <c r="M62" s="25"/>
      <c r="N62" s="25"/>
      <c r="O62" s="25"/>
      <c r="P62" s="25"/>
      <c r="Q62" s="25"/>
      <c r="R62" s="25">
        <f t="shared" si="4"/>
        <v>1</v>
      </c>
      <c r="S62" s="25">
        <f t="shared" si="5"/>
        <v>159</v>
      </c>
      <c r="T62" s="16">
        <f t="shared" si="6"/>
        <v>19</v>
      </c>
      <c r="U62" s="26" t="e">
        <f t="shared" si="7"/>
        <v>#NUM!</v>
      </c>
    </row>
    <row r="63" spans="1:21" s="26" customFormat="1" ht="14.25">
      <c r="A63" s="21">
        <v>58</v>
      </c>
      <c r="B63" s="22" t="s">
        <v>150</v>
      </c>
      <c r="C63" s="22" t="s">
        <v>151</v>
      </c>
      <c r="D63" s="28" t="s">
        <v>52</v>
      </c>
      <c r="E63" s="23">
        <v>57905</v>
      </c>
      <c r="F63" s="22">
        <v>1078</v>
      </c>
      <c r="G63" s="30"/>
      <c r="H63" s="25"/>
      <c r="I63" s="25"/>
      <c r="J63" s="25"/>
      <c r="K63" s="25">
        <v>20</v>
      </c>
      <c r="L63" s="25"/>
      <c r="M63" s="25"/>
      <c r="N63" s="25"/>
      <c r="O63" s="25"/>
      <c r="P63" s="25"/>
      <c r="Q63" s="25"/>
      <c r="R63" s="25">
        <f t="shared" si="4"/>
        <v>1</v>
      </c>
      <c r="S63" s="25">
        <f t="shared" si="5"/>
        <v>160</v>
      </c>
      <c r="T63" s="16">
        <f t="shared" si="6"/>
        <v>20</v>
      </c>
      <c r="U63" s="26" t="e">
        <f t="shared" si="7"/>
        <v>#NUM!</v>
      </c>
    </row>
    <row r="64" spans="1:21" s="26" customFormat="1" ht="14.25">
      <c r="A64" s="21">
        <v>59</v>
      </c>
      <c r="B64" s="22" t="s">
        <v>112</v>
      </c>
      <c r="C64" s="22" t="s">
        <v>82</v>
      </c>
      <c r="D64" s="22" t="s">
        <v>28</v>
      </c>
      <c r="E64" s="23">
        <v>945</v>
      </c>
      <c r="F64" s="21">
        <v>1059</v>
      </c>
      <c r="G64" s="24"/>
      <c r="H64" s="25"/>
      <c r="I64" s="25"/>
      <c r="J64" s="25"/>
      <c r="K64" s="25">
        <v>21</v>
      </c>
      <c r="L64" s="25"/>
      <c r="M64" s="25"/>
      <c r="N64" s="25"/>
      <c r="O64" s="25"/>
      <c r="P64" s="25"/>
      <c r="Q64" s="25"/>
      <c r="R64" s="25">
        <f t="shared" si="4"/>
        <v>1</v>
      </c>
      <c r="S64" s="25">
        <f t="shared" si="5"/>
        <v>161</v>
      </c>
      <c r="T64" s="16">
        <f t="shared" si="6"/>
        <v>21</v>
      </c>
      <c r="U64" s="26" t="e">
        <f t="shared" si="7"/>
        <v>#NUM!</v>
      </c>
    </row>
    <row r="65" spans="1:21" s="26" customFormat="1" ht="14.25">
      <c r="A65" s="21">
        <v>60</v>
      </c>
      <c r="B65" s="21" t="s">
        <v>143</v>
      </c>
      <c r="C65" s="22" t="s">
        <v>167</v>
      </c>
      <c r="D65" s="22" t="s">
        <v>34</v>
      </c>
      <c r="E65" s="23">
        <v>21515</v>
      </c>
      <c r="F65" s="22">
        <v>1116</v>
      </c>
      <c r="G65" s="24"/>
      <c r="H65" s="25"/>
      <c r="I65" s="25"/>
      <c r="J65" s="25"/>
      <c r="K65" s="25"/>
      <c r="L65" s="25"/>
      <c r="M65" s="25">
        <v>21</v>
      </c>
      <c r="N65" s="25"/>
      <c r="O65" s="25"/>
      <c r="P65" s="25"/>
      <c r="Q65" s="25"/>
      <c r="R65" s="25">
        <f t="shared" si="4"/>
        <v>1</v>
      </c>
      <c r="S65" s="25">
        <f t="shared" si="5"/>
        <v>161</v>
      </c>
      <c r="T65" s="16">
        <f t="shared" si="6"/>
        <v>21</v>
      </c>
      <c r="U65" s="26" t="e">
        <f t="shared" si="7"/>
        <v>#NUM!</v>
      </c>
    </row>
    <row r="66" spans="1:21" s="26" customFormat="1" ht="14.25">
      <c r="A66" s="21">
        <v>61</v>
      </c>
      <c r="B66" s="21" t="s">
        <v>108</v>
      </c>
      <c r="C66" s="21" t="s">
        <v>109</v>
      </c>
      <c r="D66" s="28" t="s">
        <v>28</v>
      </c>
      <c r="E66" s="21">
        <v>945</v>
      </c>
      <c r="F66" s="21">
        <v>1059</v>
      </c>
      <c r="G66" s="24"/>
      <c r="H66" s="25"/>
      <c r="I66" s="25"/>
      <c r="J66" s="25"/>
      <c r="K66" s="25"/>
      <c r="L66" s="25"/>
      <c r="M66" s="25">
        <v>21</v>
      </c>
      <c r="N66" s="25"/>
      <c r="O66" s="25"/>
      <c r="P66" s="25"/>
      <c r="Q66" s="25"/>
      <c r="R66" s="25">
        <f t="shared" si="4"/>
        <v>1</v>
      </c>
      <c r="S66" s="25">
        <f t="shared" si="5"/>
        <v>161</v>
      </c>
      <c r="T66" s="16">
        <f t="shared" si="6"/>
        <v>21</v>
      </c>
      <c r="U66" s="26" t="e">
        <f t="shared" si="7"/>
        <v>#NUM!</v>
      </c>
    </row>
    <row r="67" spans="1:21" s="26" customFormat="1" ht="14.25">
      <c r="A67" s="21">
        <v>62</v>
      </c>
      <c r="B67" s="22" t="s">
        <v>122</v>
      </c>
      <c r="C67" s="22" t="s">
        <v>153</v>
      </c>
      <c r="D67" s="28" t="s">
        <v>154</v>
      </c>
      <c r="E67" s="23">
        <v>95</v>
      </c>
      <c r="F67" s="22">
        <v>1000</v>
      </c>
      <c r="G67" s="24"/>
      <c r="H67" s="25"/>
      <c r="I67" s="25"/>
      <c r="J67" s="25"/>
      <c r="K67" s="25">
        <v>26</v>
      </c>
      <c r="L67" s="25"/>
      <c r="M67" s="25">
        <v>23</v>
      </c>
      <c r="N67" s="25"/>
      <c r="O67" s="25"/>
      <c r="P67" s="25"/>
      <c r="Q67" s="25"/>
      <c r="R67" s="25">
        <f t="shared" si="4"/>
        <v>2</v>
      </c>
      <c r="S67" s="25">
        <f t="shared" si="5"/>
        <v>161</v>
      </c>
      <c r="T67" s="16">
        <f t="shared" si="6"/>
        <v>23</v>
      </c>
      <c r="U67" s="26">
        <f t="shared" si="7"/>
        <v>26</v>
      </c>
    </row>
  </sheetData>
  <printOptions horizontalCentered="1"/>
  <pageMargins left="0.4722222222222222" right="0.5506944444444445" top="0.7479166666666667" bottom="0.5506944444444445" header="0" footer="0"/>
  <pageSetup fitToHeight="2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Jules</dc:creator>
  <cp:keywords/>
  <dc:description/>
  <cp:lastModifiedBy>Jules</cp:lastModifiedBy>
  <cp:lastPrinted>2006-07-01T19:58:34Z</cp:lastPrinted>
  <dcterms:created xsi:type="dcterms:W3CDTF">2006-04-22T19:35:02Z</dcterms:created>
  <dcterms:modified xsi:type="dcterms:W3CDTF">2006-08-01T20:37:29Z</dcterms:modified>
  <cp:category/>
  <cp:version/>
  <cp:contentType/>
  <cp:contentStatus/>
</cp:coreProperties>
</file>